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B9668006-8805-45A6-B52C-8542EDBEBD59}" xr6:coauthVersionLast="47" xr6:coauthVersionMax="47" xr10:uidLastSave="{00000000-0000-0000-0000-000000000000}"/>
  <workbookProtection workbookAlgorithmName="SHA-512" workbookHashValue="RUFgWXLgQPFh/MXWOwcI1dHdLzwi4IyOmY1HCf3/JCucjFs1POIhaz3JkZCzdL1+cIfqXCf+vxkfEPzKRWVhrg==" workbookSaltValue="TF6bCi7aYfpC4R3+uhJKu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E85" i="4"/>
  <c r="AT10" i="4"/>
  <c r="AL10" i="4"/>
  <c r="I10" i="4"/>
  <c r="AL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<sst xmlns="http://schemas.openxmlformats.org/spreadsheetml/2006/main" count="231" uniqueCount="116">
  <si>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</si>
  <si>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</si>
  <si>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</si>
  <si>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</si>
  <si>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</si>
  <si>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</si>
  <si>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</si>
  <si>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</si>
  <si>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</si>
  <si>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</si>
  <si>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</si>
  <si>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</si>
  <si>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</si>
  <si>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</si>
  <si>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</si>
  <si>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</si>
  <si>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</si>
  <si>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</si>
  <si>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</si>
  <si>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</si>
  <si>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</si>
  <si>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</si>
  <si>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</si>
  <si>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</si>
  <si>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</si>
  <si>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</si>
  <si>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</si>
  <si>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</si>
  <si>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</si>
  <si>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</si>
  <si>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</si>
  <si>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</si>
  <si>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</si>
  <si>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</si>
  <si>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</si>
  <si>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</si>
  <si>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</si>
  <si>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</si>
  <si>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</si>
  <si>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</si>
  <si>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</si>
  <si>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</si>
  <si>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</si>
  <si>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</si>
  <si>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</si>
  <si>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</si>
  <si>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</si>
  <si>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</si>
  <si>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</si>
  <si>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</si>
  <si>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</si>
  <si>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</si>
  <si>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</si>
  <si>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</si>
  <si>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</si>
  <si>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</si>
  <si>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</si>
  <si>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</si>
  <si>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</si>
  <si>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</si>
  <si>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</si>
  <si>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</si>
  <si>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</si>
  <si>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</si>
  <si>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</si>
  <si>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</si>
  <si>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</si>
  <si>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</si>
  <si>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</si>
  <si>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</si>
  <si>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</si>
  <si>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</si>
  <si>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</si>
  <si>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</si>
  <si>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</si>
  <si>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</si>
  <si>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</si>
  <si>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</si>
  <si>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</si>
  <si>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</si>
  <si>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</si>
  <si>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</si>
  <si>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</si>
  <si>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</si>
  <si>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</si>
  <si>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</si>
  <si>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</si>
  <si>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</si>
  <si>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</si>
  <si>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</si>
  <si>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</si>
  <si>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</si>
  <si>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</si>
  <si>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</si>
  <si>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</si>
  <si>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</si>
  <si>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日進市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</si>
  <si>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</si>
  <si>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</si>
  <si>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</si>
  <si>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</si>
  <si>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</si>
  <si>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</si>
  <si>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</si>
  <si>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</si>
  <si>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</si>
  <si>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</si>
  <si>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</si>
  <si>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</si>
  <si>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</si>
  <si>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</si>
  <si>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</si>
  <si>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</si>
  <si>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①有形固定資産減価償却率は、類似団体平均値を下回っているが、平成８年度供用開始のため、法定耐用年数を経過していない資産が多く、今後も増加する見込みである。
　また、現状では、応急的な修繕しか発生していないが、将来的には、事業費の平準化を図るため、計画的な老朽化対策を実施していく必要がある。</t>
    <rPh sb="1" eb="7">
      <t>ユウケイコテイシサン</t>
    </rPh>
    <rPh sb="7" eb="12">
      <t>ゲンカショウキャクリツ</t>
    </rPh>
    <rPh sb="14" eb="18">
      <t>ルイジダンタイ</t>
    </rPh>
    <rPh sb="18" eb="21">
      <t>ヘイキンチ</t>
    </rPh>
    <rPh sb="22" eb="24">
      <t>シタマワ</t>
    </rPh>
    <rPh sb="30" eb="32">
      <t>ヘイセイ</t>
    </rPh>
    <rPh sb="33" eb="34">
      <t>ネン</t>
    </rPh>
    <rPh sb="34" eb="35">
      <t>ド</t>
    </rPh>
    <rPh sb="35" eb="39">
      <t>キョウヨウカイシ</t>
    </rPh>
    <rPh sb="43" eb="45">
      <t>ホウテイ</t>
    </rPh>
    <rPh sb="45" eb="49">
      <t>タイヨウネンスウ</t>
    </rPh>
    <rPh sb="50" eb="52">
      <t>ケイカ</t>
    </rPh>
    <rPh sb="57" eb="59">
      <t>シサン</t>
    </rPh>
    <rPh sb="60" eb="61">
      <t>オオ</t>
    </rPh>
    <rPh sb="63" eb="65">
      <t>コンゴ</t>
    </rPh>
    <rPh sb="66" eb="68">
      <t>ゾウカ</t>
    </rPh>
    <rPh sb="70" eb="72">
      <t>ミコ</t>
    </rPh>
    <phoneticPr fontId="4"/>
  </si>
  <si>
    <t>①経常収支比率は、前年度同様に一般会計からの繰入を行うことで、100％以上を維持した。
③流動比率は、企業債借入がないため、高い数値を維持している。本年度は、建設改良工事に伴う未払金が生じたことから流動負債が増加したため、比率が減少した。
⑤経費回収率は、下水道台帳のシステム化に伴う費用の皆減に伴い、汚水処理費が減少した影響で上昇した。100％を下回る状況が継続しているが、公共下水道事業とともに、令和７年４月から下水道使用の増額改定を行うことから、今後は比率の改善が見込まれる。
⑥汚水処理原価は、類似団体平均値を下回っている。本年度は、年間有収水量が増加した状況に加え、下水道台帳のシステム化に伴う費用の皆減に伴い、汚水処理費が減少した影響で減少した。
⑦施設利用率は、供用開始区域の拡大の予定がないことから、同一水準で推移する見込みである。
⑧水洗化率は、供用開始区域の拡大の予定がないことから、100％を維持する見込みである。</t>
    <rPh sb="1" eb="7">
      <t>ケイジョウシュウシヒリツ</t>
    </rPh>
    <rPh sb="9" eb="12">
      <t>ゼンネンド</t>
    </rPh>
    <rPh sb="12" eb="14">
      <t>ドウヨウ</t>
    </rPh>
    <rPh sb="15" eb="17">
      <t>イッパン</t>
    </rPh>
    <rPh sb="17" eb="19">
      <t>カイケイ</t>
    </rPh>
    <rPh sb="22" eb="23">
      <t>ク</t>
    </rPh>
    <rPh sb="23" eb="24">
      <t>イ</t>
    </rPh>
    <rPh sb="25" eb="26">
      <t>オコナ</t>
    </rPh>
    <rPh sb="35" eb="37">
      <t>イジョウ</t>
    </rPh>
    <rPh sb="38" eb="40">
      <t>イジ</t>
    </rPh>
    <rPh sb="45" eb="49">
      <t>リュウドウヒリツ</t>
    </rPh>
    <rPh sb="51" eb="54">
      <t>キギョウサイ</t>
    </rPh>
    <rPh sb="54" eb="56">
      <t>カリイレ</t>
    </rPh>
    <rPh sb="62" eb="63">
      <t>タカ</t>
    </rPh>
    <rPh sb="64" eb="66">
      <t>スウチ</t>
    </rPh>
    <rPh sb="67" eb="69">
      <t>イジ</t>
    </rPh>
    <rPh sb="74" eb="75">
      <t>ホン</t>
    </rPh>
    <rPh sb="75" eb="76">
      <t>ネン</t>
    </rPh>
    <rPh sb="76" eb="77">
      <t>ド</t>
    </rPh>
    <rPh sb="79" eb="85">
      <t>ケンセツカイリョウコウジ</t>
    </rPh>
    <rPh sb="86" eb="87">
      <t>トモナ</t>
    </rPh>
    <rPh sb="88" eb="90">
      <t>ミバラ</t>
    </rPh>
    <rPh sb="90" eb="91">
      <t>キン</t>
    </rPh>
    <rPh sb="92" eb="93">
      <t>ショウ</t>
    </rPh>
    <rPh sb="99" eb="103">
      <t>リュウドウフサイ</t>
    </rPh>
    <rPh sb="104" eb="106">
      <t>ゾウカ</t>
    </rPh>
    <rPh sb="111" eb="113">
      <t>ヒリツ</t>
    </rPh>
    <rPh sb="114" eb="116">
      <t>ゲンショウ</t>
    </rPh>
    <rPh sb="121" eb="126">
      <t>ケイヒカイシュウリツ</t>
    </rPh>
    <rPh sb="128" eb="131">
      <t>ゲスイドウ</t>
    </rPh>
    <rPh sb="131" eb="133">
      <t>ダイチョウ</t>
    </rPh>
    <rPh sb="138" eb="139">
      <t>カ</t>
    </rPh>
    <rPh sb="140" eb="141">
      <t>トモナ</t>
    </rPh>
    <rPh sb="142" eb="144">
      <t>ヒヨウ</t>
    </rPh>
    <rPh sb="145" eb="146">
      <t>ミナ</t>
    </rPh>
    <rPh sb="146" eb="147">
      <t>ゲン</t>
    </rPh>
    <rPh sb="148" eb="149">
      <t>トモナ</t>
    </rPh>
    <rPh sb="157" eb="159">
      <t>ゲンショウ</t>
    </rPh>
    <rPh sb="164" eb="166">
      <t>ジョウショウ</t>
    </rPh>
    <rPh sb="174" eb="176">
      <t>シタマワ</t>
    </rPh>
    <rPh sb="177" eb="179">
      <t>ジョウキョウ</t>
    </rPh>
    <rPh sb="180" eb="182">
      <t>ケイゾク</t>
    </rPh>
    <rPh sb="188" eb="195">
      <t>コウキョウゲスイドウジギョウ</t>
    </rPh>
    <rPh sb="200" eb="202">
      <t>レイワ</t>
    </rPh>
    <rPh sb="203" eb="204">
      <t>ネン</t>
    </rPh>
    <rPh sb="205" eb="206">
      <t>ガツ</t>
    </rPh>
    <rPh sb="208" eb="211">
      <t>ゲスイドウ</t>
    </rPh>
    <rPh sb="219" eb="220">
      <t>オコナ</t>
    </rPh>
    <rPh sb="226" eb="228">
      <t>コンゴ</t>
    </rPh>
    <rPh sb="229" eb="231">
      <t>ヒリツ</t>
    </rPh>
    <rPh sb="232" eb="234">
      <t>カイゼン</t>
    </rPh>
    <rPh sb="235" eb="237">
      <t>ミコ</t>
    </rPh>
    <rPh sb="243" eb="247">
      <t>オスイショリ</t>
    </rPh>
    <rPh sb="247" eb="249">
      <t>ゲンカ</t>
    </rPh>
    <rPh sb="251" eb="255">
      <t>ルイジダンタイ</t>
    </rPh>
    <rPh sb="255" eb="257">
      <t>ヘイキン</t>
    </rPh>
    <rPh sb="257" eb="258">
      <t>アタイ</t>
    </rPh>
    <rPh sb="259" eb="261">
      <t>シタマワ</t>
    </rPh>
    <rPh sb="266" eb="269">
      <t>ホンネンド</t>
    </rPh>
    <rPh sb="278" eb="280">
      <t>ゾウカ</t>
    </rPh>
    <rPh sb="282" eb="284">
      <t>ジョウキョウ</t>
    </rPh>
    <rPh sb="285" eb="286">
      <t>クワ</t>
    </rPh>
    <rPh sb="300" eb="301">
      <t>トモナ</t>
    </rPh>
    <rPh sb="302" eb="304">
      <t>ヒヨウ</t>
    </rPh>
    <rPh sb="305" eb="306">
      <t>ミナ</t>
    </rPh>
    <rPh sb="306" eb="307">
      <t>ゲン</t>
    </rPh>
    <rPh sb="308" eb="309">
      <t>トモナ</t>
    </rPh>
    <rPh sb="317" eb="319">
      <t>ゲンショウ</t>
    </rPh>
    <rPh sb="321" eb="323">
      <t>エイキョウ</t>
    </rPh>
    <rPh sb="324" eb="326">
      <t>ゲンショウ</t>
    </rPh>
    <rPh sb="331" eb="336">
      <t>シセツリヨウリツ</t>
    </rPh>
    <rPh sb="338" eb="342">
      <t>キョウヨウカイシ</t>
    </rPh>
    <rPh sb="342" eb="344">
      <t>クイキ</t>
    </rPh>
    <rPh sb="345" eb="347">
      <t>カクダイ</t>
    </rPh>
    <rPh sb="348" eb="350">
      <t>ヨテイ</t>
    </rPh>
    <rPh sb="358" eb="362">
      <t>ドウイツスイジュン</t>
    </rPh>
    <rPh sb="363" eb="365">
      <t>スイイ</t>
    </rPh>
    <rPh sb="367" eb="369">
      <t>ミコ</t>
    </rPh>
    <rPh sb="382" eb="388">
      <t>キョウヨウカイシクイキ</t>
    </rPh>
    <rPh sb="389" eb="391">
      <t>カクダイ</t>
    </rPh>
    <rPh sb="392" eb="394">
      <t>ヨテイ</t>
    </rPh>
    <rPh sb="407" eb="409">
      <t>イジ</t>
    </rPh>
    <rPh sb="411" eb="413">
      <t>ミコ</t>
    </rPh>
    <phoneticPr fontId="4"/>
  </si>
  <si>
    <t>　本事業は排水処理人口が200人程度と事業規模が小さく、一般的に採算が確保できる水準である処理区域内人口密度とされている4,000人/㎢を下回る事業形態である。
　また、経費回収率の向上を図るため、公共下水道事業と歩調をあわせ、令和４年度から包括的民間委託の適用範囲を拡大し、民間活力を活用した経費削減の取組みを継続している。合わせて、令和７年４月から下水道使用料の増額改定を行うため、今後は比率の改善が見込まれる。
　なお、処理場施設における機械・電気設備等の大規模な更新時期が迫っているため、今後、令和１３年度を目標に公共下水道との接続による施設の統廃合等を実施し、採算が確保できる事業体制への転換を目指すこととしている。</t>
    <rPh sb="114" eb="116">
      <t>レイワ</t>
    </rPh>
    <rPh sb="117" eb="119">
      <t>ネンド</t>
    </rPh>
    <rPh sb="163" eb="164">
      <t>ア</t>
    </rPh>
    <rPh sb="168" eb="170">
      <t>レイワ</t>
    </rPh>
    <rPh sb="171" eb="172">
      <t>ネン</t>
    </rPh>
    <rPh sb="173" eb="174">
      <t>ガツ</t>
    </rPh>
    <rPh sb="176" eb="179">
      <t>ゲスイドウ</t>
    </rPh>
    <rPh sb="179" eb="182">
      <t>シヨウリョウ</t>
    </rPh>
    <rPh sb="183" eb="187">
      <t>ゾウガクカイテイ</t>
    </rPh>
    <rPh sb="193" eb="195">
      <t>コンゴ</t>
    </rPh>
    <rPh sb="196" eb="198">
      <t>ヒリツ</t>
    </rPh>
    <rPh sb="199" eb="201">
      <t>カイゼン</t>
    </rPh>
    <rPh sb="202" eb="204">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</si>
</sst>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E7-4CEE-8533-151D0F8895C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B1E7-4CEE-8533-151D0F8895C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62.99</c:v>
                </c:pt>
                <c:pt idx="1">
                  <c:v>63.78</c:v>
                </c:pt>
                <c:pt idx="2">
                  <c:v>62.2</c:v>
                </c:pt>
                <c:pt idx="3">
                  <c:v>62.2</c:v>
                </c:pt>
                <c:pt idx="4">
                  <c:v>65.349999999999994</c:v>
                </c:pt>
              </c:numCache>
            </c:numRef>
          </c:val>
          <c:extLst>
            <c:ext xmlns:c16="http://schemas.microsoft.com/office/drawing/2014/chart" uri="{C3380CC4-5D6E-409C-BE32-E72D297353CC}">
              <c16:uniqueId val="{00000000-9779-4FE8-B5E8-66B0FE4A58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9779-4FE8-B5E8-66B0FE4A58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2CE-4752-8197-D277DCBD768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72CE-4752-8197-D277DCBD768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124.2</c:v>
                </c:pt>
                <c:pt idx="1">
                  <c:v>121.6</c:v>
                </c:pt>
                <c:pt idx="2">
                  <c:v>113.67</c:v>
                </c:pt>
                <c:pt idx="3">
                  <c:v>116.47</c:v>
                </c:pt>
                <c:pt idx="4">
                  <c:v>120.12</c:v>
                </c:pt>
              </c:numCache>
            </c:numRef>
          </c:val>
          <c:extLst>
            <c:ext xmlns:c16="http://schemas.microsoft.com/office/drawing/2014/chart" uri="{C3380CC4-5D6E-409C-BE32-E72D297353CC}">
              <c16:uniqueId val="{00000000-6B89-499A-936F-4C603FB1075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6B89-499A-936F-4C603FB1075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4.99</c:v>
                </c:pt>
                <c:pt idx="1">
                  <c:v>10.050000000000001</c:v>
                </c:pt>
                <c:pt idx="2">
                  <c:v>13.81</c:v>
                </c:pt>
                <c:pt idx="3">
                  <c:v>17.43</c:v>
                </c:pt>
                <c:pt idx="4">
                  <c:v>20.98</c:v>
                </c:pt>
              </c:numCache>
            </c:numRef>
          </c:val>
          <c:extLst>
            <c:ext xmlns:c16="http://schemas.microsoft.com/office/drawing/2014/chart" uri="{C3380CC4-5D6E-409C-BE32-E72D297353CC}">
              <c16:uniqueId val="{00000000-241D-4E75-A525-724B5448E4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241D-4E75-A525-724B5448E4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44-4F7E-9714-8D60AEA82EA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7A44-4F7E-9714-8D60AEA82EA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7F-4FA0-9B4D-D0D05C10CF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227F-4FA0-9B4D-D0D05C10CF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437.44</c:v>
                </c:pt>
                <c:pt idx="1">
                  <c:v>2722.73</c:v>
                </c:pt>
                <c:pt idx="2">
                  <c:v>1075.76</c:v>
                </c:pt>
                <c:pt idx="3">
                  <c:v>1607.67</c:v>
                </c:pt>
                <c:pt idx="4">
                  <c:v>1323.31</c:v>
                </c:pt>
              </c:numCache>
            </c:numRef>
          </c:val>
          <c:extLst>
            <c:ext xmlns:c16="http://schemas.microsoft.com/office/drawing/2014/chart" uri="{C3380CC4-5D6E-409C-BE32-E72D297353CC}">
              <c16:uniqueId val="{00000000-740D-43E0-B5EC-6D974BD531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740D-43E0-B5EC-6D974BD531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04-4966-85FA-E07AE0D620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A904-4966-85FA-E07AE0D620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73.150000000000006</c:v>
                </c:pt>
                <c:pt idx="1">
                  <c:v>87.15</c:v>
                </c:pt>
                <c:pt idx="2">
                  <c:v>58.01</c:v>
                </c:pt>
                <c:pt idx="3">
                  <c:v>43.77</c:v>
                </c:pt>
                <c:pt idx="4">
                  <c:v>48.77</c:v>
                </c:pt>
              </c:numCache>
            </c:numRef>
          </c:val>
          <c:extLst>
            <c:ext xmlns:c16="http://schemas.microsoft.com/office/drawing/2014/chart" uri="{C3380CC4-5D6E-409C-BE32-E72D297353CC}">
              <c16:uniqueId val="{00000000-361A-43B7-A8BF-CA4CE9B667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61A-43B7-A8BF-CA4CE9B667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155.37</c:v>
                </c:pt>
                <c:pt idx="1">
                  <c:v>128.99</c:v>
                </c:pt>
                <c:pt idx="2">
                  <c:v>195.19</c:v>
                </c:pt>
                <c:pt idx="3">
                  <c:v>252.59</c:v>
                </c:pt>
                <c:pt idx="4">
                  <c:v>216.82</c:v>
                </c:pt>
              </c:numCache>
            </c:numRef>
          </c:val>
          <c:extLst>
            <c:ext xmlns:c16="http://schemas.microsoft.com/office/drawing/2014/chart" uri="{C3380CC4-5D6E-409C-BE32-E72D297353CC}">
              <c16:uniqueId val="{00000000-A834-4D7E-8923-23001601D7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834-4D7E-8923-23001601D7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日進市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94207</v>
      </c>
      <c r="AM8" s="44"/>
      <c r="AN8" s="44"/>
      <c r="AO8" s="44"/>
      <c r="AP8" s="44"/>
      <c r="AQ8" s="44"/>
      <c r="AR8" s="44"/>
      <c r="AS8" s="44"/>
      <c r="AT8" s="45">
        <f>データ!T6</f>
        <v>34.909999999999997</v>
      </c>
      <c r="AU8" s="45"/>
      <c r="AV8" s="45"/>
      <c r="AW8" s="45"/>
      <c r="AX8" s="45"/>
      <c r="AY8" s="45"/>
      <c r="AZ8" s="45"/>
      <c r="BA8" s="45"/>
      <c r="BB8" s="45">
        <f>データ!U6</f>
        <v>2698.57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99.41</v>
      </c>
      <c r="J10" s="45"/>
      <c r="K10" s="45"/>
      <c r="L10" s="45"/>
      <c r="M10" s="45"/>
      <c r="N10" s="45"/>
      <c r="O10" s="45"/>
      <c r="P10" s="45">
        <f>データ!P6</f>
        <v>0.26</v>
      </c>
      <c r="Q10" s="45"/>
      <c r="R10" s="45"/>
      <c r="S10" s="45"/>
      <c r="T10" s="45"/>
      <c r="U10" s="45"/>
      <c r="V10" s="45"/>
      <c r="W10" s="45">
        <f>データ!Q6</f>
        <v>73.540000000000006</v>
      </c>
      <c r="X10" s="45"/>
      <c r="Y10" s="45"/>
      <c r="Z10" s="45"/>
      <c r="AA10" s="45"/>
      <c r="AB10" s="45"/>
      <c r="AC10" s="45"/>
      <c r="AD10" s="44">
        <f>データ!R6</f>
        <v>2090</v>
      </c>
      <c r="AE10" s="44"/>
      <c r="AF10" s="44"/>
      <c r="AG10" s="44"/>
      <c r="AH10" s="44"/>
      <c r="AI10" s="44"/>
      <c r="AJ10" s="44"/>
      <c r="AK10" s="2"/>
      <c r="AL10" s="44">
        <f>データ!V6</f>
        <v>243</v>
      </c>
      <c r="AM10" s="44"/>
      <c r="AN10" s="44"/>
      <c r="AO10" s="44"/>
      <c r="AP10" s="44"/>
      <c r="AQ10" s="44"/>
      <c r="AR10" s="44"/>
      <c r="AS10" s="44"/>
      <c r="AT10" s="45">
        <f>データ!W6</f>
        <v>0.08</v>
      </c>
      <c r="AU10" s="45"/>
      <c r="AV10" s="45"/>
      <c r="AW10" s="45"/>
      <c r="AX10" s="45"/>
      <c r="AY10" s="45"/>
      <c r="AZ10" s="45"/>
      <c r="BA10" s="45"/>
      <c r="BB10" s="45">
        <f>データ!X6</f>
        <v>3037.5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zZ4Pq99gcCXdUOxRaLl/aZgJh9OyRL9YbXNLci4jW276jnFGMe57znBBT7j+VCjlOlo7mcVWJkGbA8/sej3rw==" saltValue="TjNwoXNXr5J0bc7Ok/9n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232301</v>
      </c>
      <c r="D6" s="19">
        <f t="shared" si="3"/>
        <v>46</v>
      </c>
      <c r="E6" s="19">
        <f t="shared" si="3"/>
        <v>17</v>
      </c>
      <c r="F6" s="19">
        <f t="shared" si="3"/>
        <v>5</v>
      </c>
      <c r="G6" s="19">
        <f t="shared" si="3"/>
        <v>0</v>
      </c>
      <c r="H6" s="19" t="str">
        <f t="shared" si="3"/>
        <v>愛知県　日進市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99.41</v>
      </c>
      <c r="P6" s="20">
        <f t="shared" si="3"/>
        <v>0.26</v>
      </c>
      <c r="Q6" s="20">
        <f t="shared" si="3"/>
        <v>73.540000000000006</v>
      </c>
      <c r="R6" s="20">
        <f t="shared" si="3"/>
        <v>2090</v>
      </c>
      <c r="S6" s="20">
        <f t="shared" si="3"/>
        <v>94207</v>
      </c>
      <c r="T6" s="20">
        <f t="shared" si="3"/>
        <v>34.909999999999997</v>
      </c>
      <c r="U6" s="20">
        <f t="shared" si="3"/>
        <v>2698.57</v>
      </c>
      <c r="V6" s="20">
        <f t="shared" si="3"/>
        <v>243</v>
      </c>
      <c r="W6" s="20">
        <f t="shared" si="3"/>
        <v>0.08</v>
      </c>
      <c r="X6" s="20">
        <f t="shared" si="3"/>
        <v>3037.5</v>
      </c>
      <c r="Y6" s="21">
        <f>IF(Y7="",NA(),Y7)</f>
        <v>124.2</v>
      </c>
      <c r="Z6" s="21">
        <f t="shared" ref="Z6:AH6" si="4">IF(Z7="",NA(),Z7)</f>
        <v>121.6</v>
      </c>
      <c r="AA6" s="21">
        <f t="shared" si="4"/>
        <v>113.67</v>
      </c>
      <c r="AB6" s="21">
        <f t="shared" si="4"/>
        <v>116.47</v>
      </c>
      <c r="AC6" s="21">
        <f t="shared" si="4"/>
        <v>120.12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437.44</v>
      </c>
      <c r="AV6" s="21">
        <f t="shared" ref="AV6:BD6" si="6">IF(AV7="",NA(),AV7)</f>
        <v>2722.73</v>
      </c>
      <c r="AW6" s="21">
        <f t="shared" si="6"/>
        <v>1075.76</v>
      </c>
      <c r="AX6" s="21">
        <f t="shared" si="6"/>
        <v>1607.67</v>
      </c>
      <c r="AY6" s="21">
        <f t="shared" si="6"/>
        <v>1323.31</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73.150000000000006</v>
      </c>
      <c r="BR6" s="21">
        <f t="shared" ref="BR6:BZ6" si="8">IF(BR7="",NA(),BR7)</f>
        <v>87.15</v>
      </c>
      <c r="BS6" s="21">
        <f t="shared" si="8"/>
        <v>58.01</v>
      </c>
      <c r="BT6" s="21">
        <f t="shared" si="8"/>
        <v>43.77</v>
      </c>
      <c r="BU6" s="21">
        <f t="shared" si="8"/>
        <v>48.77</v>
      </c>
      <c r="BV6" s="21">
        <f t="shared" si="8"/>
        <v>57.08</v>
      </c>
      <c r="BW6" s="21">
        <f t="shared" si="8"/>
        <v>56.26</v>
      </c>
      <c r="BX6" s="21">
        <f t="shared" si="8"/>
        <v>52.94</v>
      </c>
      <c r="BY6" s="21">
        <f t="shared" si="8"/>
        <v>52.05</v>
      </c>
      <c r="BZ6" s="21">
        <f t="shared" si="8"/>
        <v>47.96</v>
      </c>
      <c r="CA6" s="20" t="str">
        <f>IF(CA7="","",IF(CA7="-","【-】","【"&amp;SUBSTITUTE(TEXT(CA7,"#,##0.00"),"-","△")&amp;"】"))</f>
        <v>【54.51】</v>
      </c>
      <c r="CB6" s="21">
        <f>IF(CB7="",NA(),CB7)</f>
        <v>155.37</v>
      </c>
      <c r="CC6" s="21">
        <f t="shared" ref="CC6:CK6" si="9">IF(CC7="",NA(),CC7)</f>
        <v>128.99</v>
      </c>
      <c r="CD6" s="21">
        <f t="shared" si="9"/>
        <v>195.19</v>
      </c>
      <c r="CE6" s="21">
        <f t="shared" si="9"/>
        <v>252.59</v>
      </c>
      <c r="CF6" s="21">
        <f t="shared" si="9"/>
        <v>216.82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62.99</v>
      </c>
      <c r="CN6" s="21">
        <f t="shared" ref="CN6:CV6" si="10">IF(CN7="",NA(),CN7)</f>
        <v>63.78</v>
      </c>
      <c r="CO6" s="21">
        <f t="shared" si="10"/>
        <v>62.2</v>
      </c>
      <c r="CP6" s="21">
        <f t="shared" si="10"/>
        <v>62.2</v>
      </c>
      <c r="CQ6" s="21">
        <f t="shared" si="10"/>
        <v>65.349999999999994</v>
      </c>
      <c r="CR6" s="21">
        <f t="shared" si="10"/>
        <v>54.83</v>
      </c>
      <c r="CS6" s="21">
        <f t="shared" si="10"/>
        <v>66.53</v>
      </c>
      <c r="CT6" s="21">
        <f t="shared" si="10"/>
        <v>52.35</v>
      </c>
      <c r="CU6" s="21">
        <f t="shared" si="10"/>
        <v>46.25</v>
      </c>
      <c r="CV6" s="21">
        <f t="shared" si="10"/>
        <v>45.32</v>
      </c>
      <c r="CW6" s="20" t="str">
        <f>IF(CW7="","",IF(CW7="-","【-】","【"&amp;SUBSTITUTE(TEXT(CW7,"#,##0.00"),"-","△")&amp;"】"))</f>
        <v>【49.92】</v>
      </c>
      <c r="CX6" s="21">
        <f>IF(CX7="",NA(),CX7)</f>
        <v>100</v>
      </c>
      <c r="CY6" s="21">
        <f t="shared" ref="CY6:DG6" si="11">IF(CY7="",NA(),CY7)</f>
        <v>100</v>
      </c>
      <c r="CZ6" s="21">
        <f t="shared" si="11"/>
        <v>100</v>
      </c>
      <c r="DA6" s="21">
        <f t="shared" si="11"/>
        <v>100</v>
      </c>
      <c r="DB6" s="21">
        <f t="shared" si="11"/>
        <v>100</v>
      </c>
      <c r="DC6" s="21">
        <f t="shared" si="11"/>
        <v>84.7</v>
      </c>
      <c r="DD6" s="21">
        <f t="shared" si="11"/>
        <v>84.67</v>
      </c>
      <c r="DE6" s="21">
        <f t="shared" si="11"/>
        <v>84.39</v>
      </c>
      <c r="DF6" s="21">
        <f t="shared" si="11"/>
        <v>83.96</v>
      </c>
      <c r="DG6" s="21">
        <f t="shared" si="11"/>
        <v>83.54</v>
      </c>
      <c r="DH6" s="20" t="str">
        <f>IF(DH7="","",IF(DH7="-","【-】","【"&amp;SUBSTITUTE(TEXT(DH7,"#,##0.00"),"-","△")&amp;"】"))</f>
        <v>【87.80】</v>
      </c>
      <c r="DI6" s="21">
        <f>IF(DI7="",NA(),DI7)</f>
        <v>4.99</v>
      </c>
      <c r="DJ6" s="21">
        <f t="shared" ref="DJ6:DR6" si="12">IF(DJ7="",NA(),DJ7)</f>
        <v>10.050000000000001</v>
      </c>
      <c r="DK6" s="21">
        <f t="shared" si="12"/>
        <v>13.81</v>
      </c>
      <c r="DL6" s="21">
        <f t="shared" si="12"/>
        <v>17.43</v>
      </c>
      <c r="DM6" s="21">
        <f t="shared" si="12"/>
        <v>20.98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232301</v>
      </c>
      <c r="D7" s="23">
        <v>46</v>
      </c>
      <c r="E7" s="23">
        <v>17</v>
      </c>
      <c r="F7" s="23">
        <v>5</v>
      </c>
      <c r="G7" s="23">
        <v>0</v>
      </c>
      <c r="H7" s="23" t="s">
        <v>96</v>
      </c>
      <c r="I7" s="23" t="s">
        <v>97</v>
      </c>
      <c r="J7" s="23" t="s">
        <v>98</v>
      </c>
      <c r="K7" s="23" t="s">
        <v>99</v>
      </c>
      <c r="L7" s="23" t="s">
        <v>100</v>
      </c>
      <c r="M7" s="23" t="s">
        <v>101</v>
      </c>
      <c r="N7" s="24" t="s">
        <v>102</v>
      </c>
      <c r="O7" s="24">
        <v>99.41</v>
      </c>
      <c r="P7" s="24">
        <v>0.26</v>
      </c>
      <c r="Q7" s="24">
        <v>73.540000000000006</v>
      </c>
      <c r="R7" s="24">
        <v>2090</v>
      </c>
      <c r="S7" s="24">
        <v>94207</v>
      </c>
      <c r="T7" s="24">
        <v>34.909999999999997</v>
      </c>
      <c r="U7" s="24">
        <v>2698.57</v>
      </c>
      <c r="V7" s="24">
        <v>243</v>
      </c>
      <c r="W7" s="24">
        <v>0.08</v>
      </c>
      <c r="X7" s="24">
        <v>3037.5</v>
      </c>
      <c r="Y7" s="24">
        <v>124.2</v>
      </c>
      <c r="Z7" s="24">
        <v>121.6</v>
      </c>
      <c r="AA7" s="24">
        <v>113.67</v>
      </c>
      <c r="AB7" s="24">
        <v>116.47</v>
      </c>
      <c r="AC7" s="24">
        <v>120.12</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437.44</v>
      </c>
      <c r="AV7" s="24">
        <v>2722.73</v>
      </c>
      <c r="AW7" s="24">
        <v>1075.76</v>
      </c>
      <c r="AX7" s="24">
        <v>1607.67</v>
      </c>
      <c r="AY7" s="24">
        <v>1323.31</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73.150000000000006</v>
      </c>
      <c r="BR7" s="24">
        <v>87.15</v>
      </c>
      <c r="BS7" s="24">
        <v>58.01</v>
      </c>
      <c r="BT7" s="24">
        <v>43.77</v>
      </c>
      <c r="BU7" s="24">
        <v>48.77</v>
      </c>
      <c r="BV7" s="24">
        <v>57.08</v>
      </c>
      <c r="BW7" s="24">
        <v>56.26</v>
      </c>
      <c r="BX7" s="24">
        <v>52.94</v>
      </c>
      <c r="BY7" s="24">
        <v>52.05</v>
      </c>
      <c r="BZ7" s="24">
        <v>47.96</v>
      </c>
      <c r="CA7" s="24">
        <v>54.51</v>
      </c>
      <c r="CB7" s="24">
        <v>155.37</v>
      </c>
      <c r="CC7" s="24">
        <v>128.99</v>
      </c>
      <c r="CD7" s="24">
        <v>195.19</v>
      </c>
      <c r="CE7" s="24">
        <v>252.59</v>
      </c>
      <c r="CF7" s="24">
        <v>216.82</v>
      </c>
      <c r="CG7" s="24">
        <v>274.99</v>
      </c>
      <c r="CH7" s="24">
        <v>282.08999999999997</v>
      </c>
      <c r="CI7" s="24">
        <v>303.27999999999997</v>
      </c>
      <c r="CJ7" s="24">
        <v>301.86</v>
      </c>
      <c r="CK7" s="24">
        <v>325.85000000000002</v>
      </c>
      <c r="CL7" s="24">
        <v>286.33</v>
      </c>
      <c r="CM7" s="24">
        <v>62.99</v>
      </c>
      <c r="CN7" s="24">
        <v>63.78</v>
      </c>
      <c r="CO7" s="24">
        <v>62.2</v>
      </c>
      <c r="CP7" s="24">
        <v>62.2</v>
      </c>
      <c r="CQ7" s="24">
        <v>65.349999999999994</v>
      </c>
      <c r="CR7" s="24">
        <v>54.83</v>
      </c>
      <c r="CS7" s="24">
        <v>66.53</v>
      </c>
      <c r="CT7" s="24">
        <v>52.35</v>
      </c>
      <c r="CU7" s="24">
        <v>46.25</v>
      </c>
      <c r="CV7" s="24">
        <v>45.32</v>
      </c>
      <c r="CW7" s="24">
        <v>49.92</v>
      </c>
      <c r="CX7" s="24">
        <v>100</v>
      </c>
      <c r="CY7" s="24">
        <v>100</v>
      </c>
      <c r="CZ7" s="24">
        <v>100</v>
      </c>
      <c r="DA7" s="24">
        <v>100</v>
      </c>
      <c r="DB7" s="24">
        <v>100</v>
      </c>
      <c r="DC7" s="24">
        <v>84.7</v>
      </c>
      <c r="DD7" s="24">
        <v>84.67</v>
      </c>
      <c r="DE7" s="24">
        <v>84.39</v>
      </c>
      <c r="DF7" s="24">
        <v>83.96</v>
      </c>
      <c r="DG7" s="24">
        <v>83.54</v>
      </c>
      <c r="DH7" s="24">
        <v>87.8</v>
      </c>
      <c r="DI7" s="24">
        <v>4.99</v>
      </c>
      <c r="DJ7" s="24">
        <v>10.050000000000001</v>
      </c>
      <c r="DK7" s="24">
        <v>13.81</v>
      </c>
      <c r="DL7" s="24">
        <v>17.43</v>
      </c>
      <c r="DM7" s="24">
        <v>20.98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2026-02-17T06:34:49Z</cp:lastPrinted>
  <dcterms:created xsi:type="dcterms:W3CDTF">2025-12-23T06:20:59Z</dcterms:created>
  <dcterms:modified xsi:type="dcterms:W3CDTF">2026-02-17T06:36:07Z</dcterms:modified>
  <cp:category/>
</cp:coreProperties>
</file>