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A1C38693-201A-4D7E-A7B2-5EB9AD9A6182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様式２(豊明市) " sheetId="10" r:id="rId1"/>
    <sheet name="様式２(日進市)  " sheetId="9" r:id="rId2"/>
    <sheet name="様式２(みよし市)" sheetId="5" r:id="rId3"/>
    <sheet name="様式２(東郷町）" sheetId="8" r:id="rId4"/>
  </sheets>
  <definedNames>
    <definedName name="_xlnm.Print_Area" localSheetId="2">'様式２(みよし市)'!$A$1:$T$44</definedName>
    <definedName name="_xlnm.Print_Area" localSheetId="3">'様式２(東郷町）'!$A$1:$T$34</definedName>
    <definedName name="_xlnm.Print_Area" localSheetId="1">'様式２(日進市)  '!$A$1:$T$45</definedName>
    <definedName name="_xlnm.Print_Area" localSheetId="0">'様式２(豊明市) '!$A$1:$T$41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5" l="1"/>
  <c r="E8" i="5"/>
  <c r="O33" i="9"/>
  <c r="L20" i="8"/>
  <c r="L7" i="10" l="1"/>
  <c r="E7" i="10"/>
  <c r="L25" i="10"/>
  <c r="N7" i="10" l="1"/>
  <c r="P7" i="10" s="1"/>
  <c r="E27" i="10"/>
  <c r="O21" i="8"/>
  <c r="L19" i="8"/>
  <c r="L18" i="8"/>
  <c r="L17" i="8"/>
  <c r="L16" i="8"/>
  <c r="L15" i="8"/>
  <c r="L14" i="8"/>
  <c r="L13" i="8"/>
  <c r="L12" i="8"/>
  <c r="L11" i="8"/>
  <c r="L10" i="8"/>
  <c r="L9" i="8"/>
  <c r="L8" i="8"/>
  <c r="L7" i="8"/>
  <c r="F21" i="8" l="1"/>
  <c r="E20" i="8"/>
  <c r="N20" i="8" s="1"/>
  <c r="E19" i="8"/>
  <c r="N19" i="8" s="1"/>
  <c r="E18" i="8"/>
  <c r="N18" i="8" s="1"/>
  <c r="E17" i="8"/>
  <c r="N17" i="8" s="1"/>
  <c r="E16" i="8"/>
  <c r="N16" i="8" s="1"/>
  <c r="E15" i="8"/>
  <c r="N15" i="8" s="1"/>
  <c r="E14" i="8"/>
  <c r="N14" i="8" s="1"/>
  <c r="E13" i="8"/>
  <c r="N13" i="8" s="1"/>
  <c r="E12" i="8"/>
  <c r="N12" i="8" s="1"/>
  <c r="E11" i="8"/>
  <c r="N11" i="8" s="1"/>
  <c r="E10" i="8"/>
  <c r="N10" i="8" s="1"/>
  <c r="E9" i="8"/>
  <c r="N9" i="8" s="1"/>
  <c r="E8" i="8"/>
  <c r="N8" i="8" s="1"/>
  <c r="E7" i="8"/>
  <c r="N7" i="8" s="1"/>
  <c r="P7" i="8" s="1"/>
  <c r="L7" i="9" l="1"/>
  <c r="M29" i="10" l="1"/>
  <c r="J29" i="10"/>
  <c r="H29" i="10"/>
  <c r="F29" i="10"/>
  <c r="L28" i="10"/>
  <c r="E28" i="10"/>
  <c r="L27" i="10"/>
  <c r="L26" i="10"/>
  <c r="E26" i="10"/>
  <c r="E25" i="10"/>
  <c r="L24" i="10"/>
  <c r="E24" i="10"/>
  <c r="L23" i="10"/>
  <c r="E23" i="10"/>
  <c r="L22" i="10"/>
  <c r="E22" i="10"/>
  <c r="L21" i="10"/>
  <c r="E21" i="10"/>
  <c r="L20" i="10"/>
  <c r="E20" i="10"/>
  <c r="L19" i="10"/>
  <c r="E19" i="10"/>
  <c r="L18" i="10"/>
  <c r="E18" i="10"/>
  <c r="L17" i="10"/>
  <c r="E17" i="10"/>
  <c r="L16" i="10"/>
  <c r="E16" i="10"/>
  <c r="L15" i="10"/>
  <c r="E15" i="10"/>
  <c r="L14" i="10"/>
  <c r="E14" i="10"/>
  <c r="L13" i="10"/>
  <c r="E13" i="10"/>
  <c r="L12" i="10"/>
  <c r="E12" i="10"/>
  <c r="L11" i="10"/>
  <c r="E11" i="10"/>
  <c r="L10" i="10"/>
  <c r="E10" i="10"/>
  <c r="L9" i="10"/>
  <c r="E9" i="10"/>
  <c r="L8" i="10"/>
  <c r="E8" i="10"/>
  <c r="P25" i="10" l="1"/>
  <c r="P24" i="10"/>
  <c r="P9" i="10"/>
  <c r="P14" i="10"/>
  <c r="P22" i="10"/>
  <c r="P15" i="10"/>
  <c r="P10" i="10"/>
  <c r="P17" i="10"/>
  <c r="N8" i="10"/>
  <c r="P8" i="10" s="1"/>
  <c r="N13" i="10"/>
  <c r="P13" i="10" s="1"/>
  <c r="N28" i="10"/>
  <c r="P28" i="10" s="1"/>
  <c r="N27" i="10"/>
  <c r="P27" i="10" s="1"/>
  <c r="N24" i="10"/>
  <c r="N10" i="10"/>
  <c r="N25" i="10"/>
  <c r="N21" i="10"/>
  <c r="P21" i="10" s="1"/>
  <c r="N22" i="10"/>
  <c r="N18" i="10"/>
  <c r="P18" i="10" s="1"/>
  <c r="N12" i="10"/>
  <c r="P12" i="10" s="1"/>
  <c r="L29" i="10"/>
  <c r="O29" i="10"/>
  <c r="N16" i="10"/>
  <c r="P16" i="10" s="1"/>
  <c r="N19" i="10"/>
  <c r="P19" i="10" s="1"/>
  <c r="N11" i="10"/>
  <c r="P11" i="10" s="1"/>
  <c r="N14" i="10"/>
  <c r="N17" i="10"/>
  <c r="N20" i="10"/>
  <c r="P20" i="10" s="1"/>
  <c r="N26" i="10"/>
  <c r="P26" i="10" s="1"/>
  <c r="N9" i="10"/>
  <c r="N23" i="10"/>
  <c r="P23" i="10" s="1"/>
  <c r="N15" i="10"/>
  <c r="P29" i="10" l="1"/>
  <c r="N29" i="10"/>
  <c r="L31" i="5"/>
  <c r="E31" i="5"/>
  <c r="L30" i="5"/>
  <c r="E30" i="5"/>
  <c r="L29" i="5"/>
  <c r="E29" i="5"/>
  <c r="L28" i="5"/>
  <c r="E28" i="5"/>
  <c r="L27" i="5"/>
  <c r="E27" i="5"/>
  <c r="L26" i="5"/>
  <c r="E26" i="5"/>
  <c r="L25" i="5"/>
  <c r="E25" i="5"/>
  <c r="L24" i="5"/>
  <c r="E24" i="5"/>
  <c r="L23" i="5"/>
  <c r="E23" i="5"/>
  <c r="L22" i="5"/>
  <c r="E22" i="5"/>
  <c r="L21" i="5"/>
  <c r="E21" i="5"/>
  <c r="L20" i="5"/>
  <c r="E20" i="5"/>
  <c r="L19" i="5"/>
  <c r="E19" i="5"/>
  <c r="L18" i="5"/>
  <c r="E18" i="5"/>
  <c r="L17" i="5"/>
  <c r="E17" i="5"/>
  <c r="L16" i="5"/>
  <c r="E16" i="5"/>
  <c r="L15" i="5"/>
  <c r="E15" i="5"/>
  <c r="L14" i="5"/>
  <c r="E14" i="5"/>
  <c r="L13" i="5"/>
  <c r="E13" i="5"/>
  <c r="L12" i="5"/>
  <c r="E12" i="5"/>
  <c r="L11" i="5"/>
  <c r="E11" i="5"/>
  <c r="L10" i="5"/>
  <c r="E10" i="5"/>
  <c r="L9" i="5"/>
  <c r="E9" i="5"/>
  <c r="N9" i="5" s="1"/>
  <c r="L8" i="5"/>
  <c r="L7" i="5"/>
  <c r="N23" i="5" l="1"/>
  <c r="P23" i="5" s="1"/>
  <c r="N30" i="5"/>
  <c r="P30" i="5" s="1"/>
  <c r="N10" i="5"/>
  <c r="P10" i="5" s="1"/>
  <c r="N31" i="5"/>
  <c r="N26" i="5"/>
  <c r="P26" i="5" s="1"/>
  <c r="P9" i="5"/>
  <c r="N16" i="5"/>
  <c r="P16" i="5" s="1"/>
  <c r="N19" i="5"/>
  <c r="P19" i="5" s="1"/>
  <c r="N12" i="5"/>
  <c r="P12" i="5" s="1"/>
  <c r="N21" i="5"/>
  <c r="P21" i="5" s="1"/>
  <c r="P31" i="5"/>
  <c r="N17" i="5"/>
  <c r="P17" i="5" s="1"/>
  <c r="N28" i="5"/>
  <c r="P28" i="5" s="1"/>
  <c r="N7" i="5"/>
  <c r="P7" i="5" s="1"/>
  <c r="N13" i="5"/>
  <c r="P13" i="5" s="1"/>
  <c r="N20" i="5"/>
  <c r="P20" i="5" s="1"/>
  <c r="N24" i="5"/>
  <c r="P24" i="5" s="1"/>
  <c r="N8" i="5"/>
  <c r="P8" i="5" s="1"/>
  <c r="N11" i="5"/>
  <c r="P11" i="5" s="1"/>
  <c r="N18" i="5"/>
  <c r="P18" i="5" s="1"/>
  <c r="N25" i="5"/>
  <c r="P25" i="5" s="1"/>
  <c r="N15" i="5"/>
  <c r="P15" i="5" s="1"/>
  <c r="N22" i="5"/>
  <c r="P22" i="5" s="1"/>
  <c r="N29" i="5"/>
  <c r="P29" i="5" s="1"/>
  <c r="N27" i="5"/>
  <c r="P27" i="5" s="1"/>
  <c r="N14" i="5"/>
  <c r="P14" i="5" s="1"/>
  <c r="N32" i="5" l="1"/>
  <c r="L32" i="5"/>
  <c r="F32" i="5"/>
  <c r="H32" i="5"/>
  <c r="J32" i="5"/>
  <c r="M32" i="5"/>
  <c r="O32" i="5"/>
  <c r="P32" i="5" l="1"/>
  <c r="H33" i="9" l="1"/>
  <c r="M33" i="9" l="1"/>
  <c r="J33" i="9"/>
  <c r="F33" i="9"/>
  <c r="L32" i="9"/>
  <c r="E32" i="9"/>
  <c r="L31" i="9"/>
  <c r="E31" i="9"/>
  <c r="L30" i="9"/>
  <c r="E30" i="9"/>
  <c r="L29" i="9"/>
  <c r="E29" i="9"/>
  <c r="L28" i="9"/>
  <c r="E28" i="9"/>
  <c r="L27" i="9"/>
  <c r="E27" i="9"/>
  <c r="L26" i="9"/>
  <c r="E26" i="9"/>
  <c r="L25" i="9"/>
  <c r="E25" i="9"/>
  <c r="L24" i="9"/>
  <c r="E24" i="9"/>
  <c r="L23" i="9"/>
  <c r="E23" i="9"/>
  <c r="L22" i="9"/>
  <c r="E22" i="9"/>
  <c r="L21" i="9"/>
  <c r="E21" i="9"/>
  <c r="L20" i="9"/>
  <c r="E20" i="9"/>
  <c r="L19" i="9"/>
  <c r="E19" i="9"/>
  <c r="L18" i="9"/>
  <c r="E18" i="9"/>
  <c r="L17" i="9"/>
  <c r="E17" i="9"/>
  <c r="L16" i="9"/>
  <c r="E16" i="9"/>
  <c r="L15" i="9"/>
  <c r="E15" i="9"/>
  <c r="L14" i="9"/>
  <c r="E14" i="9"/>
  <c r="L13" i="9"/>
  <c r="E13" i="9"/>
  <c r="L12" i="9"/>
  <c r="E12" i="9"/>
  <c r="L11" i="9"/>
  <c r="E11" i="9"/>
  <c r="L10" i="9"/>
  <c r="E10" i="9"/>
  <c r="L9" i="9"/>
  <c r="E9" i="9"/>
  <c r="L8" i="9"/>
  <c r="E8" i="9"/>
  <c r="E7" i="9"/>
  <c r="N7" i="9" s="1"/>
  <c r="N12" i="9" l="1"/>
  <c r="P12" i="9" s="1"/>
  <c r="N10" i="9"/>
  <c r="P10" i="9" s="1"/>
  <c r="N24" i="9"/>
  <c r="P24" i="9" s="1"/>
  <c r="N31" i="9"/>
  <c r="P31" i="9" s="1"/>
  <c r="L33" i="9"/>
  <c r="N27" i="9"/>
  <c r="P27" i="9" s="1"/>
  <c r="N28" i="9"/>
  <c r="P28" i="9" s="1"/>
  <c r="N23" i="9"/>
  <c r="P23" i="9" s="1"/>
  <c r="N21" i="9"/>
  <c r="P21" i="9" s="1"/>
  <c r="N20" i="9"/>
  <c r="P20" i="9" s="1"/>
  <c r="N19" i="9"/>
  <c r="P19" i="9" s="1"/>
  <c r="N29" i="9"/>
  <c r="P29" i="9" s="1"/>
  <c r="N11" i="9"/>
  <c r="P11" i="9" s="1"/>
  <c r="N18" i="9"/>
  <c r="P18" i="9" s="1"/>
  <c r="N25" i="9"/>
  <c r="P25" i="9" s="1"/>
  <c r="N32" i="9"/>
  <c r="P32" i="9" s="1"/>
  <c r="N22" i="9"/>
  <c r="P22" i="9" s="1"/>
  <c r="N26" i="9"/>
  <c r="P26" i="9" s="1"/>
  <c r="N15" i="9"/>
  <c r="P15" i="9" s="1"/>
  <c r="N14" i="9"/>
  <c r="P14" i="9" s="1"/>
  <c r="N16" i="9"/>
  <c r="P16" i="9" s="1"/>
  <c r="N13" i="9"/>
  <c r="P13" i="9" s="1"/>
  <c r="N17" i="9"/>
  <c r="P17" i="9" s="1"/>
  <c r="N9" i="9"/>
  <c r="P9" i="9" s="1"/>
  <c r="N8" i="9"/>
  <c r="P8" i="9" s="1"/>
  <c r="P7" i="9"/>
  <c r="N30" i="9"/>
  <c r="P30" i="9" s="1"/>
  <c r="N33" i="9" l="1"/>
  <c r="P33" i="9"/>
  <c r="M21" i="8" l="1"/>
  <c r="J21" i="8"/>
  <c r="H21" i="8"/>
  <c r="P13" i="8" l="1"/>
  <c r="P9" i="8"/>
  <c r="L21" i="8"/>
  <c r="P17" i="8"/>
  <c r="P11" i="8"/>
  <c r="P19" i="8"/>
  <c r="P15" i="8"/>
  <c r="P8" i="8"/>
  <c r="P10" i="8"/>
  <c r="P12" i="8"/>
  <c r="P14" i="8"/>
  <c r="P16" i="8"/>
  <c r="P18" i="8"/>
  <c r="P20" i="8"/>
  <c r="P21" i="8" l="1"/>
  <c r="N21" i="8"/>
</calcChain>
</file>

<file path=xl/sharedStrings.xml><?xml version="1.0" encoding="utf-8"?>
<sst xmlns="http://schemas.openxmlformats.org/spreadsheetml/2006/main" count="506" uniqueCount="157">
  <si>
    <t>施設名称</t>
    <rPh sb="0" eb="2">
      <t>シセツ</t>
    </rPh>
    <rPh sb="2" eb="4">
      <t>メイショウ</t>
    </rPh>
    <phoneticPr fontId="3"/>
  </si>
  <si>
    <t>基本料金</t>
    <rPh sb="0" eb="2">
      <t>キホン</t>
    </rPh>
    <rPh sb="2" eb="4">
      <t>リョウキン</t>
    </rPh>
    <phoneticPr fontId="3"/>
  </si>
  <si>
    <t>電力量料金</t>
    <rPh sb="0" eb="2">
      <t>デンリョク</t>
    </rPh>
    <rPh sb="2" eb="3">
      <t>リョウ</t>
    </rPh>
    <rPh sb="3" eb="5">
      <t>リョウキン</t>
    </rPh>
    <phoneticPr fontId="3"/>
  </si>
  <si>
    <t>年間　　　ＥＳＰ　　料金</t>
    <rPh sb="0" eb="2">
      <t>ネンカン</t>
    </rPh>
    <rPh sb="10" eb="12">
      <t>リョウキン</t>
    </rPh>
    <phoneticPr fontId="3"/>
  </si>
  <si>
    <t>年間電気料金</t>
    <rPh sb="0" eb="2">
      <t>ネンカン</t>
    </rPh>
    <rPh sb="2" eb="4">
      <t>デンキ</t>
    </rPh>
    <rPh sb="4" eb="6">
      <t>リョウキン</t>
    </rPh>
    <phoneticPr fontId="3"/>
  </si>
  <si>
    <t>想定年間　　　　電気料金</t>
    <rPh sb="0" eb="2">
      <t>ソウテイ</t>
    </rPh>
    <rPh sb="2" eb="4">
      <t>ネンカン</t>
    </rPh>
    <rPh sb="8" eb="10">
      <t>デンキ</t>
    </rPh>
    <rPh sb="10" eb="12">
      <t>リョウキン</t>
    </rPh>
    <phoneticPr fontId="3"/>
  </si>
  <si>
    <t>効果見込額</t>
    <rPh sb="0" eb="2">
      <t>コウカ</t>
    </rPh>
    <rPh sb="2" eb="4">
      <t>ミコミ</t>
    </rPh>
    <rPh sb="4" eb="5">
      <t>ガク</t>
    </rPh>
    <phoneticPr fontId="3"/>
  </si>
  <si>
    <t>長期割引以外の割引</t>
    <rPh sb="0" eb="2">
      <t>チョウキ</t>
    </rPh>
    <rPh sb="2" eb="4">
      <t>ワリビキ</t>
    </rPh>
    <rPh sb="4" eb="6">
      <t>イガイ</t>
    </rPh>
    <rPh sb="7" eb="9">
      <t>ワリビキ</t>
    </rPh>
    <phoneticPr fontId="3"/>
  </si>
  <si>
    <t>契約電力</t>
    <rPh sb="0" eb="2">
      <t>ケイヤク</t>
    </rPh>
    <rPh sb="2" eb="4">
      <t>デンリョク</t>
    </rPh>
    <phoneticPr fontId="3"/>
  </si>
  <si>
    <t>単価</t>
    <rPh sb="0" eb="2">
      <t>タンカ</t>
    </rPh>
    <phoneticPr fontId="3"/>
  </si>
  <si>
    <t>基本料金（年間）　　　</t>
    <rPh sb="0" eb="2">
      <t>キホン</t>
    </rPh>
    <rPh sb="2" eb="4">
      <t>リョウキン</t>
    </rPh>
    <rPh sb="5" eb="7">
      <t>ネンカン</t>
    </rPh>
    <phoneticPr fontId="3"/>
  </si>
  <si>
    <t>使用電力量</t>
    <rPh sb="0" eb="2">
      <t>シヨウ</t>
    </rPh>
    <rPh sb="2" eb="4">
      <t>デンリョク</t>
    </rPh>
    <rPh sb="4" eb="5">
      <t>リョウ</t>
    </rPh>
    <phoneticPr fontId="3"/>
  </si>
  <si>
    <t>電力量料金(年間）</t>
    <rPh sb="0" eb="2">
      <t>デンリョク</t>
    </rPh>
    <rPh sb="2" eb="3">
      <t>リョウ</t>
    </rPh>
    <rPh sb="3" eb="5">
      <t>リョウキン</t>
    </rPh>
    <rPh sb="6" eb="8">
      <t>ネンカン</t>
    </rPh>
    <phoneticPr fontId="3"/>
  </si>
  <si>
    <t>夏季</t>
    <rPh sb="0" eb="2">
      <t>カキ</t>
    </rPh>
    <phoneticPr fontId="3"/>
  </si>
  <si>
    <t>その他季</t>
    <rPh sb="2" eb="3">
      <t>タ</t>
    </rPh>
    <rPh sb="3" eb="4">
      <t>キ</t>
    </rPh>
    <phoneticPr fontId="3"/>
  </si>
  <si>
    <t>昼間時間</t>
    <rPh sb="0" eb="2">
      <t>ヒルマ</t>
    </rPh>
    <rPh sb="2" eb="4">
      <t>ジカン</t>
    </rPh>
    <phoneticPr fontId="3"/>
  </si>
  <si>
    <t>夜間時間</t>
    <rPh sb="0" eb="2">
      <t>ヤカン</t>
    </rPh>
    <rPh sb="2" eb="4">
      <t>ジカン</t>
    </rPh>
    <phoneticPr fontId="3"/>
  </si>
  <si>
    <t>重負荷時間</t>
    <rPh sb="0" eb="1">
      <t>ジュウ</t>
    </rPh>
    <rPh sb="1" eb="3">
      <t>フカ</t>
    </rPh>
    <rPh sb="3" eb="5">
      <t>ジカン</t>
    </rPh>
    <phoneticPr fontId="3"/>
  </si>
  <si>
    <t>平日夏季</t>
    <rPh sb="0" eb="2">
      <t>ヘイジツ</t>
    </rPh>
    <rPh sb="2" eb="4">
      <t>カキ</t>
    </rPh>
    <phoneticPr fontId="3"/>
  </si>
  <si>
    <t>平日その他季</t>
    <rPh sb="0" eb="2">
      <t>ヘイジツ</t>
    </rPh>
    <rPh sb="4" eb="5">
      <t>タ</t>
    </rPh>
    <rPh sb="5" eb="6">
      <t>キ</t>
    </rPh>
    <phoneticPr fontId="3"/>
  </si>
  <si>
    <t>休日</t>
    <rPh sb="0" eb="2">
      <t>キュウジツ</t>
    </rPh>
    <phoneticPr fontId="3"/>
  </si>
  <si>
    <t>（円/ｋｗ）</t>
    <rPh sb="1" eb="2">
      <t>エン</t>
    </rPh>
    <phoneticPr fontId="3"/>
  </si>
  <si>
    <t>（円）</t>
    <rPh sb="1" eb="2">
      <t>エン</t>
    </rPh>
    <phoneticPr fontId="3"/>
  </si>
  <si>
    <t>（kwh）</t>
    <phoneticPr fontId="3"/>
  </si>
  <si>
    <t>合計</t>
    <rPh sb="0" eb="2">
      <t>ゴウケイ</t>
    </rPh>
    <phoneticPr fontId="3"/>
  </si>
  <si>
    <t>※塗りつぶしのセルについて記入すること</t>
    <rPh sb="1" eb="2">
      <t>ヌ</t>
    </rPh>
    <rPh sb="13" eb="15">
      <t>キニュウ</t>
    </rPh>
    <phoneticPr fontId="3"/>
  </si>
  <si>
    <t>※提案しない施設については削減効果に「０」と記入する</t>
    <rPh sb="1" eb="3">
      <t>テイアン</t>
    </rPh>
    <rPh sb="6" eb="8">
      <t>シセツ</t>
    </rPh>
    <rPh sb="13" eb="15">
      <t>サクゲン</t>
    </rPh>
    <rPh sb="15" eb="17">
      <t>コウカ</t>
    </rPh>
    <rPh sb="22" eb="24">
      <t>キニュウ</t>
    </rPh>
    <phoneticPr fontId="3"/>
  </si>
  <si>
    <t>※ＥＳＰ料金が不要な場合はＥＳＰ料金襴に「０」を記入する</t>
    <rPh sb="4" eb="6">
      <t>リョウキン</t>
    </rPh>
    <rPh sb="7" eb="9">
      <t>フヨウ</t>
    </rPh>
    <rPh sb="10" eb="12">
      <t>バアイ</t>
    </rPh>
    <rPh sb="16" eb="17">
      <t>リョウ</t>
    </rPh>
    <rPh sb="17" eb="19">
      <t>キンラン</t>
    </rPh>
    <rPh sb="24" eb="26">
      <t>キニュウ</t>
    </rPh>
    <phoneticPr fontId="3"/>
  </si>
  <si>
    <t>※想定電力料金並びに提案電力料金には、燃料費調整額、再生可能エネルギー促進賦課金は考慮しないものとする。</t>
    <rPh sb="1" eb="3">
      <t>ソウテイ</t>
    </rPh>
    <rPh sb="3" eb="5">
      <t>デンリョク</t>
    </rPh>
    <rPh sb="5" eb="7">
      <t>リョウキン</t>
    </rPh>
    <rPh sb="7" eb="8">
      <t>ナラ</t>
    </rPh>
    <rPh sb="10" eb="12">
      <t>テイアン</t>
    </rPh>
    <rPh sb="12" eb="14">
      <t>デンリョク</t>
    </rPh>
    <rPh sb="14" eb="16">
      <t>リョウキン</t>
    </rPh>
    <rPh sb="19" eb="22">
      <t>ネンリョウヒ</t>
    </rPh>
    <rPh sb="22" eb="24">
      <t>チョウセイ</t>
    </rPh>
    <rPh sb="24" eb="25">
      <t>ガク</t>
    </rPh>
    <rPh sb="26" eb="28">
      <t>サイセイ</t>
    </rPh>
    <rPh sb="28" eb="30">
      <t>カノウ</t>
    </rPh>
    <rPh sb="35" eb="37">
      <t>ソクシン</t>
    </rPh>
    <rPh sb="37" eb="40">
      <t>フカキン</t>
    </rPh>
    <rPh sb="41" eb="43">
      <t>コウリョ</t>
    </rPh>
    <phoneticPr fontId="3"/>
  </si>
  <si>
    <t>名称</t>
    <rPh sb="0" eb="2">
      <t>メイショウ</t>
    </rPh>
    <phoneticPr fontId="3"/>
  </si>
  <si>
    <t>記入欄</t>
    <rPh sb="0" eb="2">
      <t>キニュウ</t>
    </rPh>
    <rPh sb="2" eb="3">
      <t>ラン</t>
    </rPh>
    <phoneticPr fontId="3"/>
  </si>
  <si>
    <t>燃料費調整額</t>
    <rPh sb="0" eb="2">
      <t>ネンリョウ</t>
    </rPh>
    <rPh sb="2" eb="3">
      <t>ヒ</t>
    </rPh>
    <rPh sb="3" eb="5">
      <t>チョウセイ</t>
    </rPh>
    <rPh sb="5" eb="6">
      <t>ガク</t>
    </rPh>
    <phoneticPr fontId="3"/>
  </si>
  <si>
    <t>再生可能エネルギー促進賦課金</t>
    <rPh sb="0" eb="2">
      <t>サイセイ</t>
    </rPh>
    <rPh sb="2" eb="4">
      <t>カノウ</t>
    </rPh>
    <rPh sb="9" eb="11">
      <t>ソクシン</t>
    </rPh>
    <rPh sb="11" eb="13">
      <t>フカ</t>
    </rPh>
    <rPh sb="13" eb="14">
      <t>キン</t>
    </rPh>
    <phoneticPr fontId="3"/>
  </si>
  <si>
    <t>①</t>
    <phoneticPr fontId="3"/>
  </si>
  <si>
    <t>③</t>
    <phoneticPr fontId="3"/>
  </si>
  <si>
    <t>①+②+③＝④</t>
    <phoneticPr fontId="3"/>
  </si>
  <si>
    <t>（ｋｗ）</t>
    <phoneticPr fontId="3"/>
  </si>
  <si>
    <t>①</t>
    <phoneticPr fontId="3"/>
  </si>
  <si>
    <t>②</t>
    <phoneticPr fontId="3"/>
  </si>
  <si>
    <t>③</t>
    <phoneticPr fontId="3"/>
  </si>
  <si>
    <t>①+②+③＝④</t>
    <phoneticPr fontId="3"/>
  </si>
  <si>
    <t>⑤</t>
    <phoneticPr fontId="3"/>
  </si>
  <si>
    <t>⑤-④</t>
    <phoneticPr fontId="3"/>
  </si>
  <si>
    <t>（ｋｗ）</t>
    <phoneticPr fontId="3"/>
  </si>
  <si>
    <t>（kwh）</t>
    <phoneticPr fontId="3"/>
  </si>
  <si>
    <t>みよし市役所本庁舎</t>
    <rPh sb="3" eb="4">
      <t>シ</t>
    </rPh>
    <rPh sb="4" eb="6">
      <t>ヤクショ</t>
    </rPh>
    <rPh sb="6" eb="7">
      <t>ホン</t>
    </rPh>
    <rPh sb="7" eb="9">
      <t>チョウシャ</t>
    </rPh>
    <phoneticPr fontId="3"/>
  </si>
  <si>
    <t>高圧業務用電力　ＦＲプランＢ</t>
    <rPh sb="0" eb="2">
      <t>コウアツ</t>
    </rPh>
    <rPh sb="2" eb="5">
      <t>ギョウムヨウ</t>
    </rPh>
    <rPh sb="5" eb="7">
      <t>デンリョク</t>
    </rPh>
    <phoneticPr fontId="3"/>
  </si>
  <si>
    <t>みよし市役所本庁舎（予備線）</t>
    <rPh sb="3" eb="4">
      <t>シ</t>
    </rPh>
    <rPh sb="4" eb="6">
      <t>ヤクショ</t>
    </rPh>
    <rPh sb="6" eb="9">
      <t>ホンチョウシャ</t>
    </rPh>
    <rPh sb="10" eb="12">
      <t>ヨビ</t>
    </rPh>
    <rPh sb="12" eb="13">
      <t>セン</t>
    </rPh>
    <phoneticPr fontId="3"/>
  </si>
  <si>
    <t>予備電力　予備線</t>
    <rPh sb="0" eb="2">
      <t>ヨビ</t>
    </rPh>
    <rPh sb="2" eb="4">
      <t>デンリョク</t>
    </rPh>
    <rPh sb="5" eb="7">
      <t>ヨビ</t>
    </rPh>
    <rPh sb="7" eb="8">
      <t>セン</t>
    </rPh>
    <phoneticPr fontId="3"/>
  </si>
  <si>
    <t>みよし市カリヨンハウス</t>
    <rPh sb="3" eb="4">
      <t>シ</t>
    </rPh>
    <phoneticPr fontId="3"/>
  </si>
  <si>
    <t>高圧業務用電力　ＦＲプランＡ</t>
    <rPh sb="0" eb="2">
      <t>コウアツ</t>
    </rPh>
    <rPh sb="2" eb="5">
      <t>ギョウムヨウ</t>
    </rPh>
    <rPh sb="5" eb="7">
      <t>デンリョク</t>
    </rPh>
    <phoneticPr fontId="3"/>
  </si>
  <si>
    <t>みよし市市民活動センター</t>
    <rPh sb="3" eb="4">
      <t>シ</t>
    </rPh>
    <rPh sb="4" eb="6">
      <t>シミン</t>
    </rPh>
    <rPh sb="6" eb="8">
      <t>カツドウ</t>
    </rPh>
    <phoneticPr fontId="3"/>
  </si>
  <si>
    <t>みよし市立福祉センター</t>
    <rPh sb="3" eb="4">
      <t>シ</t>
    </rPh>
    <rPh sb="4" eb="5">
      <t>リツ</t>
    </rPh>
    <rPh sb="5" eb="7">
      <t>フクシ</t>
    </rPh>
    <phoneticPr fontId="3"/>
  </si>
  <si>
    <t>三好公園野球場</t>
    <rPh sb="0" eb="2">
      <t>ミヨシ</t>
    </rPh>
    <rPh sb="2" eb="4">
      <t>コウエン</t>
    </rPh>
    <rPh sb="4" eb="7">
      <t>ヤキュウジョウ</t>
    </rPh>
    <phoneticPr fontId="3"/>
  </si>
  <si>
    <t>三好公園陸上競技場</t>
    <rPh sb="0" eb="2">
      <t>ミヨシ</t>
    </rPh>
    <rPh sb="2" eb="4">
      <t>コウエン</t>
    </rPh>
    <rPh sb="4" eb="6">
      <t>リクジョウ</t>
    </rPh>
    <rPh sb="6" eb="9">
      <t>キョウギジョウ</t>
    </rPh>
    <phoneticPr fontId="3"/>
  </si>
  <si>
    <t>三好公園総合体育館</t>
    <rPh sb="0" eb="2">
      <t>ミヨシ</t>
    </rPh>
    <rPh sb="2" eb="4">
      <t>コウエン</t>
    </rPh>
    <rPh sb="4" eb="6">
      <t>ソウゴウ</t>
    </rPh>
    <rPh sb="6" eb="9">
      <t>タイイクカン</t>
    </rPh>
    <phoneticPr fontId="3"/>
  </si>
  <si>
    <t>黒笹公園</t>
    <rPh sb="0" eb="2">
      <t>クロザサ</t>
    </rPh>
    <rPh sb="2" eb="4">
      <t>コウエン</t>
    </rPh>
    <phoneticPr fontId="3"/>
  </si>
  <si>
    <t>みよし市立中部小学校</t>
    <rPh sb="3" eb="4">
      <t>シ</t>
    </rPh>
    <rPh sb="4" eb="5">
      <t>リツ</t>
    </rPh>
    <rPh sb="5" eb="7">
      <t>チュウブ</t>
    </rPh>
    <rPh sb="7" eb="10">
      <t>ショウガッコウ</t>
    </rPh>
    <phoneticPr fontId="3"/>
  </si>
  <si>
    <t>みよし市立北部小学校</t>
    <rPh sb="3" eb="4">
      <t>シ</t>
    </rPh>
    <rPh sb="4" eb="5">
      <t>リツ</t>
    </rPh>
    <rPh sb="5" eb="7">
      <t>ホクブ</t>
    </rPh>
    <rPh sb="7" eb="10">
      <t>ショウガッコウ</t>
    </rPh>
    <phoneticPr fontId="3"/>
  </si>
  <si>
    <t>みよし市立南部小学校</t>
    <rPh sb="3" eb="4">
      <t>シ</t>
    </rPh>
    <rPh sb="4" eb="5">
      <t>リツ</t>
    </rPh>
    <rPh sb="5" eb="7">
      <t>ナンブ</t>
    </rPh>
    <rPh sb="7" eb="10">
      <t>ショウガッコウ</t>
    </rPh>
    <phoneticPr fontId="3"/>
  </si>
  <si>
    <t>みよし市立天王小学校</t>
    <rPh sb="3" eb="4">
      <t>シ</t>
    </rPh>
    <rPh sb="4" eb="5">
      <t>リツ</t>
    </rPh>
    <rPh sb="5" eb="7">
      <t>テンノウ</t>
    </rPh>
    <rPh sb="7" eb="10">
      <t>ショウガッコウ</t>
    </rPh>
    <phoneticPr fontId="3"/>
  </si>
  <si>
    <t>みよし市立三吉小学校</t>
    <rPh sb="3" eb="4">
      <t>シ</t>
    </rPh>
    <rPh sb="4" eb="5">
      <t>リツ</t>
    </rPh>
    <rPh sb="5" eb="6">
      <t>サン</t>
    </rPh>
    <rPh sb="6" eb="7">
      <t>キチ</t>
    </rPh>
    <rPh sb="7" eb="10">
      <t>ショウガッコウ</t>
    </rPh>
    <phoneticPr fontId="3"/>
  </si>
  <si>
    <t>みよし市立三好丘小学校</t>
    <rPh sb="3" eb="4">
      <t>シ</t>
    </rPh>
    <rPh sb="4" eb="5">
      <t>リツ</t>
    </rPh>
    <rPh sb="5" eb="7">
      <t>ミヨシ</t>
    </rPh>
    <rPh sb="7" eb="8">
      <t>オカ</t>
    </rPh>
    <rPh sb="8" eb="11">
      <t>ショウガッコウ</t>
    </rPh>
    <phoneticPr fontId="3"/>
  </si>
  <si>
    <t>みよし市立緑丘小学校</t>
    <rPh sb="3" eb="4">
      <t>シ</t>
    </rPh>
    <rPh sb="4" eb="5">
      <t>リツ</t>
    </rPh>
    <rPh sb="5" eb="6">
      <t>ミドリ</t>
    </rPh>
    <rPh sb="6" eb="7">
      <t>オカ</t>
    </rPh>
    <rPh sb="7" eb="10">
      <t>ショウガッコウ</t>
    </rPh>
    <phoneticPr fontId="3"/>
  </si>
  <si>
    <t>みよし市立黒笹小学校</t>
    <rPh sb="3" eb="4">
      <t>シ</t>
    </rPh>
    <rPh sb="4" eb="5">
      <t>リツ</t>
    </rPh>
    <rPh sb="5" eb="7">
      <t>クロザサ</t>
    </rPh>
    <rPh sb="7" eb="10">
      <t>ショウガッコウ</t>
    </rPh>
    <phoneticPr fontId="3"/>
  </si>
  <si>
    <t>みよし市立三好中学校</t>
    <rPh sb="3" eb="4">
      <t>シ</t>
    </rPh>
    <rPh sb="4" eb="5">
      <t>リツ</t>
    </rPh>
    <rPh sb="5" eb="7">
      <t>ミヨシ</t>
    </rPh>
    <rPh sb="7" eb="10">
      <t>チュウガッコウ</t>
    </rPh>
    <phoneticPr fontId="3"/>
  </si>
  <si>
    <t>みよし市立北中学校</t>
    <rPh sb="3" eb="4">
      <t>シ</t>
    </rPh>
    <rPh sb="4" eb="5">
      <t>リツ</t>
    </rPh>
    <rPh sb="5" eb="6">
      <t>キタ</t>
    </rPh>
    <rPh sb="6" eb="9">
      <t>チュウガッコウ</t>
    </rPh>
    <phoneticPr fontId="3"/>
  </si>
  <si>
    <t>みよし市立南中学校</t>
    <rPh sb="3" eb="4">
      <t>シ</t>
    </rPh>
    <rPh sb="4" eb="5">
      <t>リツ</t>
    </rPh>
    <rPh sb="5" eb="6">
      <t>ミナミ</t>
    </rPh>
    <rPh sb="6" eb="9">
      <t>チュウガッコウ</t>
    </rPh>
    <phoneticPr fontId="3"/>
  </si>
  <si>
    <t>みよし市立三好丘中学校</t>
    <rPh sb="3" eb="4">
      <t>シ</t>
    </rPh>
    <rPh sb="4" eb="5">
      <t>リツ</t>
    </rPh>
    <rPh sb="5" eb="7">
      <t>ミヨシ</t>
    </rPh>
    <rPh sb="7" eb="8">
      <t>オカ</t>
    </rPh>
    <rPh sb="8" eb="11">
      <t>チュウガッコウ</t>
    </rPh>
    <phoneticPr fontId="3"/>
  </si>
  <si>
    <t>みよし市立学校給食センター</t>
    <rPh sb="3" eb="4">
      <t>シ</t>
    </rPh>
    <rPh sb="4" eb="5">
      <t>リツ</t>
    </rPh>
    <rPh sb="5" eb="7">
      <t>ガッコウ</t>
    </rPh>
    <rPh sb="7" eb="9">
      <t>キュウショク</t>
    </rPh>
    <phoneticPr fontId="3"/>
  </si>
  <si>
    <t>高圧電力第２種　プランＬ</t>
    <rPh sb="0" eb="2">
      <t>コウアツ</t>
    </rPh>
    <rPh sb="2" eb="4">
      <t>デンリョク</t>
    </rPh>
    <rPh sb="4" eb="5">
      <t>ダイ</t>
    </rPh>
    <rPh sb="6" eb="7">
      <t>シュ</t>
    </rPh>
    <phoneticPr fontId="3"/>
  </si>
  <si>
    <t>みよし市旭グラウンド</t>
    <rPh sb="3" eb="4">
      <t>シ</t>
    </rPh>
    <rPh sb="4" eb="5">
      <t>アサヒ</t>
    </rPh>
    <phoneticPr fontId="3"/>
  </si>
  <si>
    <t>みよし市図書館学習交流プラザ</t>
    <rPh sb="3" eb="4">
      <t>シ</t>
    </rPh>
    <rPh sb="4" eb="7">
      <t>トショカン</t>
    </rPh>
    <rPh sb="7" eb="9">
      <t>ガクシュウ</t>
    </rPh>
    <rPh sb="9" eb="11">
      <t>コウリュウ</t>
    </rPh>
    <phoneticPr fontId="3"/>
  </si>
  <si>
    <t>高圧業務用電力　ＷＥプランＢ</t>
    <rPh sb="0" eb="2">
      <t>コウアツ</t>
    </rPh>
    <rPh sb="2" eb="5">
      <t>ギョウムヨウ</t>
    </rPh>
    <rPh sb="5" eb="7">
      <t>デンリョク</t>
    </rPh>
    <phoneticPr fontId="3"/>
  </si>
  <si>
    <t>東郷町役場庁舎</t>
    <rPh sb="0" eb="3">
      <t>トウゴウチョウ</t>
    </rPh>
    <rPh sb="3" eb="5">
      <t>ヤクバ</t>
    </rPh>
    <rPh sb="5" eb="7">
      <t>チョウシャ</t>
    </rPh>
    <phoneticPr fontId="3"/>
  </si>
  <si>
    <t>給食センター</t>
    <rPh sb="0" eb="2">
      <t>キュウショク</t>
    </rPh>
    <phoneticPr fontId="3"/>
  </si>
  <si>
    <t>東郷診療所</t>
    <rPh sb="0" eb="2">
      <t>トウゴウ</t>
    </rPh>
    <rPh sb="2" eb="5">
      <t>シンリョウジョ</t>
    </rPh>
    <phoneticPr fontId="3"/>
  </si>
  <si>
    <t>愛知池運動公園</t>
    <rPh sb="0" eb="2">
      <t>アイチ</t>
    </rPh>
    <rPh sb="2" eb="3">
      <t>イケ</t>
    </rPh>
    <rPh sb="3" eb="7">
      <t>ウンドウコウエン</t>
    </rPh>
    <phoneticPr fontId="3"/>
  </si>
  <si>
    <t>東郷中学校</t>
    <rPh sb="0" eb="2">
      <t>トウゴウ</t>
    </rPh>
    <rPh sb="2" eb="5">
      <t>チュウガッコウ</t>
    </rPh>
    <phoneticPr fontId="3"/>
  </si>
  <si>
    <t>春木中学校</t>
    <rPh sb="0" eb="2">
      <t>ハルキ</t>
    </rPh>
    <rPh sb="2" eb="5">
      <t>チュウガッコウ</t>
    </rPh>
    <phoneticPr fontId="3"/>
  </si>
  <si>
    <t>諸輪中学校</t>
    <rPh sb="0" eb="2">
      <t>モロワ</t>
    </rPh>
    <rPh sb="2" eb="5">
      <t>チュウガッコウ</t>
    </rPh>
    <phoneticPr fontId="3"/>
  </si>
  <si>
    <t>東郷小学校</t>
    <rPh sb="0" eb="2">
      <t>トウゴウ</t>
    </rPh>
    <rPh sb="2" eb="5">
      <t>ショウガッコウ</t>
    </rPh>
    <phoneticPr fontId="3"/>
  </si>
  <si>
    <t>春木台小学校</t>
    <rPh sb="0" eb="3">
      <t>ハルキダイ</t>
    </rPh>
    <rPh sb="3" eb="6">
      <t>ショウガッコウ</t>
    </rPh>
    <phoneticPr fontId="3"/>
  </si>
  <si>
    <t>諸輪小学校</t>
    <rPh sb="0" eb="2">
      <t>モロワ</t>
    </rPh>
    <rPh sb="2" eb="5">
      <t>ショウガッコウ</t>
    </rPh>
    <phoneticPr fontId="3"/>
  </si>
  <si>
    <t>兵庫小学校</t>
    <rPh sb="0" eb="2">
      <t>ヒョウゴ</t>
    </rPh>
    <rPh sb="2" eb="5">
      <t>ショウガッコウ</t>
    </rPh>
    <phoneticPr fontId="3"/>
  </si>
  <si>
    <t>音貝小学校</t>
    <rPh sb="0" eb="1">
      <t>オト</t>
    </rPh>
    <rPh sb="1" eb="2">
      <t>カイ</t>
    </rPh>
    <rPh sb="2" eb="5">
      <t>ショウガッコウ</t>
    </rPh>
    <phoneticPr fontId="3"/>
  </si>
  <si>
    <t>高嶺小学校</t>
    <rPh sb="0" eb="2">
      <t>タカネ</t>
    </rPh>
    <rPh sb="2" eb="5">
      <t>ショウガッコウ</t>
    </rPh>
    <phoneticPr fontId="3"/>
  </si>
  <si>
    <t>いこまい館</t>
    <rPh sb="4" eb="5">
      <t>カン</t>
    </rPh>
    <phoneticPr fontId="3"/>
  </si>
  <si>
    <t>②</t>
    <phoneticPr fontId="3"/>
  </si>
  <si>
    <t>⑤</t>
    <phoneticPr fontId="3"/>
  </si>
  <si>
    <t>⑤-④</t>
    <phoneticPr fontId="3"/>
  </si>
  <si>
    <t>おかよし交流センター</t>
    <rPh sb="4" eb="6">
      <t>コウリュウ</t>
    </rPh>
    <phoneticPr fontId="2"/>
  </si>
  <si>
    <t>日進市役所本庁舎</t>
    <rPh sb="0" eb="5">
      <t>ニッシンシヤクショ</t>
    </rPh>
    <rPh sb="5" eb="6">
      <t>ホン</t>
    </rPh>
    <rPh sb="6" eb="8">
      <t>チョウシャ</t>
    </rPh>
    <phoneticPr fontId="2"/>
  </si>
  <si>
    <t>高圧業務用電力　ＦＲプランＢ</t>
  </si>
  <si>
    <t>日進市役所北庁舎</t>
    <rPh sb="0" eb="5">
      <t>ニッシンシヤクショ</t>
    </rPh>
    <rPh sb="5" eb="6">
      <t>キタ</t>
    </rPh>
    <rPh sb="6" eb="8">
      <t>チョウシャ</t>
    </rPh>
    <phoneticPr fontId="2"/>
  </si>
  <si>
    <t>高圧業務用電力　ＦＲプランＡ</t>
  </si>
  <si>
    <t>南部保育園</t>
    <rPh sb="0" eb="2">
      <t>ナンブ</t>
    </rPh>
    <rPh sb="2" eb="5">
      <t>ホイクエン</t>
    </rPh>
    <phoneticPr fontId="2"/>
  </si>
  <si>
    <t>西部福祉会館</t>
    <rPh sb="0" eb="2">
      <t>セイブ</t>
    </rPh>
    <rPh sb="2" eb="4">
      <t>フクシ</t>
    </rPh>
    <rPh sb="4" eb="6">
      <t>カイカン</t>
    </rPh>
    <phoneticPr fontId="2"/>
  </si>
  <si>
    <t>東部福祉会館</t>
    <rPh sb="0" eb="2">
      <t>トウブ</t>
    </rPh>
    <rPh sb="2" eb="4">
      <t>フクシ</t>
    </rPh>
    <rPh sb="4" eb="6">
      <t>カイカン</t>
    </rPh>
    <phoneticPr fontId="2"/>
  </si>
  <si>
    <t>相野山福祉会館</t>
    <rPh sb="0" eb="2">
      <t>アイノ</t>
    </rPh>
    <rPh sb="2" eb="3">
      <t>ヤマ</t>
    </rPh>
    <rPh sb="3" eb="5">
      <t>フクシ</t>
    </rPh>
    <rPh sb="5" eb="7">
      <t>カイカン</t>
    </rPh>
    <phoneticPr fontId="2"/>
  </si>
  <si>
    <t>岩崎台香久山福祉会館</t>
    <rPh sb="0" eb="2">
      <t>イワサキ</t>
    </rPh>
    <rPh sb="2" eb="3">
      <t>ダイ</t>
    </rPh>
    <rPh sb="3" eb="6">
      <t>カグヤマ</t>
    </rPh>
    <rPh sb="6" eb="8">
      <t>フクシ</t>
    </rPh>
    <rPh sb="8" eb="10">
      <t>カイカン</t>
    </rPh>
    <phoneticPr fontId="2"/>
  </si>
  <si>
    <t>西小学校</t>
    <rPh sb="0" eb="1">
      <t>ニシ</t>
    </rPh>
    <rPh sb="1" eb="4">
      <t>ショウガッコウ</t>
    </rPh>
    <phoneticPr fontId="2"/>
  </si>
  <si>
    <t>東小学校</t>
    <rPh sb="0" eb="1">
      <t>ヒガシ</t>
    </rPh>
    <rPh sb="1" eb="4">
      <t>ショウガッコウ</t>
    </rPh>
    <phoneticPr fontId="2"/>
  </si>
  <si>
    <t>北小学校</t>
    <rPh sb="0" eb="1">
      <t>キタ</t>
    </rPh>
    <rPh sb="1" eb="4">
      <t>ショウガッコウ</t>
    </rPh>
    <phoneticPr fontId="2"/>
  </si>
  <si>
    <t>南小学校</t>
    <rPh sb="0" eb="1">
      <t>ミナミ</t>
    </rPh>
    <rPh sb="1" eb="4">
      <t>ショウガッコウ</t>
    </rPh>
    <phoneticPr fontId="2"/>
  </si>
  <si>
    <t>相野山小学校</t>
    <rPh sb="0" eb="2">
      <t>アイノ</t>
    </rPh>
    <rPh sb="2" eb="3">
      <t>ヤマ</t>
    </rPh>
    <rPh sb="3" eb="6">
      <t>ショウガッコウ</t>
    </rPh>
    <phoneticPr fontId="2"/>
  </si>
  <si>
    <t>香久山小学校</t>
    <rPh sb="0" eb="3">
      <t>カグヤマ</t>
    </rPh>
    <rPh sb="3" eb="6">
      <t>ショウガッコウ</t>
    </rPh>
    <phoneticPr fontId="2"/>
  </si>
  <si>
    <t>梨の木小学校</t>
    <rPh sb="0" eb="1">
      <t>ナシ</t>
    </rPh>
    <rPh sb="2" eb="3">
      <t>キ</t>
    </rPh>
    <rPh sb="3" eb="6">
      <t>ショウガッコウ</t>
    </rPh>
    <phoneticPr fontId="2"/>
  </si>
  <si>
    <t>赤池小学校</t>
    <rPh sb="0" eb="2">
      <t>アカイケ</t>
    </rPh>
    <rPh sb="2" eb="5">
      <t>ショウガッコウ</t>
    </rPh>
    <phoneticPr fontId="2"/>
  </si>
  <si>
    <t>日進中学校</t>
    <rPh sb="0" eb="2">
      <t>ニッシン</t>
    </rPh>
    <rPh sb="2" eb="5">
      <t>チュウガッコウ</t>
    </rPh>
    <phoneticPr fontId="2"/>
  </si>
  <si>
    <t>日進西中学校</t>
    <rPh sb="0" eb="2">
      <t>ニッシン</t>
    </rPh>
    <rPh sb="2" eb="3">
      <t>ニシ</t>
    </rPh>
    <rPh sb="3" eb="6">
      <t>チュウガッコウ</t>
    </rPh>
    <phoneticPr fontId="2"/>
  </si>
  <si>
    <t>日進東中学校</t>
    <rPh sb="0" eb="2">
      <t>ニッシン</t>
    </rPh>
    <rPh sb="2" eb="3">
      <t>ヒガシ</t>
    </rPh>
    <rPh sb="3" eb="6">
      <t>チュウガッコウ</t>
    </rPh>
    <phoneticPr fontId="2"/>
  </si>
  <si>
    <t>学校給食センター</t>
    <rPh sb="0" eb="2">
      <t>ガッコウ</t>
    </rPh>
    <rPh sb="2" eb="4">
      <t>キュウショク</t>
    </rPh>
    <phoneticPr fontId="2"/>
  </si>
  <si>
    <t>高圧電力第２種　プランＬ</t>
  </si>
  <si>
    <t>保健センター</t>
    <rPh sb="0" eb="2">
      <t>ホケン</t>
    </rPh>
    <phoneticPr fontId="2"/>
  </si>
  <si>
    <t>西部保育園</t>
    <rPh sb="0" eb="2">
      <t>セイブ</t>
    </rPh>
    <rPh sb="2" eb="5">
      <t>ホイクエン</t>
    </rPh>
    <phoneticPr fontId="2"/>
  </si>
  <si>
    <t>南部福祉会館</t>
    <rPh sb="0" eb="2">
      <t>ナンブ</t>
    </rPh>
    <rPh sb="2" eb="4">
      <t>フクシ</t>
    </rPh>
    <rPh sb="4" eb="6">
      <t>カイカン</t>
    </rPh>
    <phoneticPr fontId="2"/>
  </si>
  <si>
    <t>北部福祉会館</t>
    <rPh sb="0" eb="2">
      <t>ホクブ</t>
    </rPh>
    <rPh sb="2" eb="4">
      <t>フクシ</t>
    </rPh>
    <rPh sb="4" eb="6">
      <t>カイカン</t>
    </rPh>
    <phoneticPr fontId="2"/>
  </si>
  <si>
    <t>竹の山小・日進北中</t>
    <rPh sb="0" eb="1">
      <t>タケ</t>
    </rPh>
    <rPh sb="2" eb="3">
      <t>ヤマ</t>
    </rPh>
    <rPh sb="3" eb="4">
      <t>ショウ</t>
    </rPh>
    <rPh sb="5" eb="7">
      <t>ニッシン</t>
    </rPh>
    <rPh sb="7" eb="8">
      <t>キタ</t>
    </rPh>
    <rPh sb="8" eb="9">
      <t>チュウ</t>
    </rPh>
    <phoneticPr fontId="2"/>
  </si>
  <si>
    <t>図書館</t>
    <rPh sb="0" eb="3">
      <t>トショカン</t>
    </rPh>
    <phoneticPr fontId="2"/>
  </si>
  <si>
    <t>高圧業務用電力　ＷＥプランＢ</t>
  </si>
  <si>
    <t>五色園団地汚水処理施設</t>
    <rPh sb="0" eb="2">
      <t>ゴシキ</t>
    </rPh>
    <rPh sb="2" eb="3">
      <t>エン</t>
    </rPh>
    <rPh sb="3" eb="5">
      <t>ダンチ</t>
    </rPh>
    <rPh sb="5" eb="7">
      <t>オスイ</t>
    </rPh>
    <rPh sb="7" eb="9">
      <t>ショリ</t>
    </rPh>
    <rPh sb="9" eb="11">
      <t>シセツ</t>
    </rPh>
    <phoneticPr fontId="2"/>
  </si>
  <si>
    <t>高圧電力第２種　プランＨ</t>
  </si>
  <si>
    <t>高圧業務用電力　ＦＲプランＡ</t>
    <phoneticPr fontId="3"/>
  </si>
  <si>
    <t>豊明市役所本庁舎</t>
    <rPh sb="0" eb="5">
      <t>トヨアケシヤクショ</t>
    </rPh>
    <rPh sb="5" eb="7">
      <t>ホンチョウ</t>
    </rPh>
    <rPh sb="7" eb="8">
      <t>シャ</t>
    </rPh>
    <phoneticPr fontId="2"/>
  </si>
  <si>
    <t>豊明市役所分庁舎</t>
    <rPh sb="0" eb="5">
      <t>トヨアケシヤクショ</t>
    </rPh>
    <rPh sb="5" eb="6">
      <t>ブン</t>
    </rPh>
    <rPh sb="6" eb="7">
      <t>チョウ</t>
    </rPh>
    <rPh sb="7" eb="8">
      <t>シャ</t>
    </rPh>
    <phoneticPr fontId="2"/>
  </si>
  <si>
    <t>豊明市立豊明小学校</t>
    <rPh sb="0" eb="2">
      <t>トヨアケ</t>
    </rPh>
    <rPh sb="2" eb="4">
      <t>イチリツ</t>
    </rPh>
    <rPh sb="4" eb="6">
      <t>トヨアケ</t>
    </rPh>
    <rPh sb="6" eb="9">
      <t>ショウガッコウ</t>
    </rPh>
    <phoneticPr fontId="2"/>
  </si>
  <si>
    <t>豊明市立栄小学校</t>
    <rPh sb="0" eb="2">
      <t>トヨアケ</t>
    </rPh>
    <rPh sb="2" eb="4">
      <t>イチリツ</t>
    </rPh>
    <rPh sb="4" eb="5">
      <t>サカエ</t>
    </rPh>
    <rPh sb="5" eb="8">
      <t>ショウガッコウ</t>
    </rPh>
    <phoneticPr fontId="2"/>
  </si>
  <si>
    <t>豊明市立中央小学校</t>
    <rPh sb="0" eb="2">
      <t>トヨアケ</t>
    </rPh>
    <rPh sb="2" eb="4">
      <t>イチリツ</t>
    </rPh>
    <rPh sb="4" eb="6">
      <t>チュウオウ</t>
    </rPh>
    <rPh sb="6" eb="9">
      <t>ショウガッコウ</t>
    </rPh>
    <phoneticPr fontId="2"/>
  </si>
  <si>
    <t>豊明市立沓掛小学校</t>
    <rPh sb="0" eb="2">
      <t>トヨアケ</t>
    </rPh>
    <rPh sb="2" eb="4">
      <t>イチリツ</t>
    </rPh>
    <rPh sb="4" eb="6">
      <t>クツカケ</t>
    </rPh>
    <rPh sb="6" eb="9">
      <t>ショウガッコウ</t>
    </rPh>
    <phoneticPr fontId="2"/>
  </si>
  <si>
    <t>豊明市立二村台小学校</t>
    <rPh sb="4" eb="7">
      <t>フタムラダイ</t>
    </rPh>
    <rPh sb="7" eb="8">
      <t>ショウ</t>
    </rPh>
    <rPh sb="8" eb="10">
      <t>ガッコウ</t>
    </rPh>
    <phoneticPr fontId="2"/>
  </si>
  <si>
    <t>豊明市立大宮小学校</t>
    <rPh sb="4" eb="6">
      <t>オオミヤ</t>
    </rPh>
    <rPh sb="6" eb="9">
      <t>ショウガッコウ</t>
    </rPh>
    <phoneticPr fontId="2"/>
  </si>
  <si>
    <t>豊明市立三崎小学校</t>
    <rPh sb="4" eb="6">
      <t>ミサキ</t>
    </rPh>
    <rPh sb="6" eb="9">
      <t>ショウガッコウ</t>
    </rPh>
    <phoneticPr fontId="2"/>
  </si>
  <si>
    <t>豊明市立舘小学校</t>
    <rPh sb="0" eb="2">
      <t>トヨアケ</t>
    </rPh>
    <rPh sb="2" eb="4">
      <t>イチリツ</t>
    </rPh>
    <rPh sb="4" eb="5">
      <t>タチ</t>
    </rPh>
    <rPh sb="5" eb="8">
      <t>ショウガッコウ</t>
    </rPh>
    <phoneticPr fontId="2"/>
  </si>
  <si>
    <t>豊明市立豊明中学校</t>
    <rPh sb="4" eb="6">
      <t>トヨアケ</t>
    </rPh>
    <rPh sb="6" eb="9">
      <t>チュウガッコウ</t>
    </rPh>
    <phoneticPr fontId="2"/>
  </si>
  <si>
    <t>豊明市立栄中学校</t>
    <rPh sb="0" eb="2">
      <t>トヨアケ</t>
    </rPh>
    <rPh sb="2" eb="4">
      <t>イチリツ</t>
    </rPh>
    <rPh sb="4" eb="5">
      <t>サカエ</t>
    </rPh>
    <rPh sb="5" eb="8">
      <t>チュウガッコウ</t>
    </rPh>
    <phoneticPr fontId="2"/>
  </si>
  <si>
    <t>豊明市立沓掛中学校</t>
    <rPh sb="0" eb="2">
      <t>トヨアケ</t>
    </rPh>
    <rPh sb="2" eb="4">
      <t>イチリツ</t>
    </rPh>
    <rPh sb="4" eb="6">
      <t>クツカケ</t>
    </rPh>
    <rPh sb="6" eb="9">
      <t>チュウガッコウ</t>
    </rPh>
    <phoneticPr fontId="2"/>
  </si>
  <si>
    <t>豊明市共生交流プラザ</t>
    <rPh sb="3" eb="5">
      <t>キョウセイ</t>
    </rPh>
    <rPh sb="5" eb="7">
      <t>コウリュウ</t>
    </rPh>
    <phoneticPr fontId="2"/>
  </si>
  <si>
    <t>豊明市総合福祉会館</t>
    <rPh sb="0" eb="2">
      <t>トヨアケ</t>
    </rPh>
    <rPh sb="2" eb="3">
      <t>シ</t>
    </rPh>
    <rPh sb="3" eb="5">
      <t>ソウゴウ</t>
    </rPh>
    <rPh sb="5" eb="7">
      <t>フクシ</t>
    </rPh>
    <rPh sb="7" eb="9">
      <t>カイカン</t>
    </rPh>
    <phoneticPr fontId="2"/>
  </si>
  <si>
    <t>豊明市保健センター</t>
    <rPh sb="0" eb="3">
      <t>トヨアケシ</t>
    </rPh>
    <rPh sb="3" eb="5">
      <t>ホケン</t>
    </rPh>
    <phoneticPr fontId="2"/>
  </si>
  <si>
    <t>豊明市中央調理場</t>
    <rPh sb="0" eb="3">
      <t>トヨアケシ</t>
    </rPh>
    <rPh sb="3" eb="5">
      <t>チュウオウ</t>
    </rPh>
    <rPh sb="5" eb="7">
      <t>チョウリ</t>
    </rPh>
    <rPh sb="7" eb="8">
      <t>ジョウ</t>
    </rPh>
    <phoneticPr fontId="2"/>
  </si>
  <si>
    <t>高圧電力第２種プランＬ</t>
  </si>
  <si>
    <t>豊明市栄調理場</t>
    <rPh sb="0" eb="3">
      <t>トヨアケシ</t>
    </rPh>
    <rPh sb="3" eb="4">
      <t>サカエ</t>
    </rPh>
    <rPh sb="4" eb="6">
      <t>チョウリ</t>
    </rPh>
    <rPh sb="6" eb="7">
      <t>ジョウ</t>
    </rPh>
    <phoneticPr fontId="2"/>
  </si>
  <si>
    <t>豊明市農村環境改善センター</t>
    <rPh sb="0" eb="2">
      <t>トヨアケ</t>
    </rPh>
    <rPh sb="2" eb="3">
      <t>シ</t>
    </rPh>
    <rPh sb="3" eb="5">
      <t>ノウソン</t>
    </rPh>
    <rPh sb="5" eb="7">
      <t>カンキョウ</t>
    </rPh>
    <rPh sb="7" eb="9">
      <t>カイゼン</t>
    </rPh>
    <phoneticPr fontId="2"/>
  </si>
  <si>
    <t>高圧業務用電力ＷＥプランＡ</t>
  </si>
  <si>
    <t>豊明勤労会館</t>
    <rPh sb="0" eb="2">
      <t>トヨアキ</t>
    </rPh>
    <rPh sb="2" eb="4">
      <t>キンロウ</t>
    </rPh>
    <rPh sb="4" eb="6">
      <t>カイカン</t>
    </rPh>
    <phoneticPr fontId="2"/>
  </si>
  <si>
    <t>豊明市立図書館</t>
    <rPh sb="0" eb="2">
      <t>トヨアケ</t>
    </rPh>
    <rPh sb="2" eb="4">
      <t>イチリツ</t>
    </rPh>
    <rPh sb="4" eb="7">
      <t>トショカン</t>
    </rPh>
    <phoneticPr fontId="2"/>
  </si>
  <si>
    <t>豊明市水上メガソーラー発電所</t>
    <phoneticPr fontId="3"/>
  </si>
  <si>
    <t>高圧電力第１種プランⅬ</t>
    <phoneticPr fontId="3"/>
  </si>
  <si>
    <t>高圧電力第１種プランＡ</t>
  </si>
  <si>
    <t>※契約電力は令和6年10月（最終月）の数値とし、提案では、最終月の契約電力を提案期間の通年に適用するものとする。</t>
    <rPh sb="1" eb="3">
      <t>ケイヤク</t>
    </rPh>
    <rPh sb="3" eb="5">
      <t>デンリョク</t>
    </rPh>
    <rPh sb="14" eb="16">
      <t>サイシュウ</t>
    </rPh>
    <rPh sb="16" eb="17">
      <t>ツキ</t>
    </rPh>
    <rPh sb="19" eb="21">
      <t>スウチ</t>
    </rPh>
    <rPh sb="24" eb="26">
      <t>テイアン</t>
    </rPh>
    <rPh sb="29" eb="31">
      <t>サイシュウ</t>
    </rPh>
    <rPh sb="31" eb="32">
      <t>ツキ</t>
    </rPh>
    <rPh sb="33" eb="35">
      <t>ケイヤク</t>
    </rPh>
    <rPh sb="35" eb="37">
      <t>デンリョク</t>
    </rPh>
    <rPh sb="38" eb="40">
      <t>テイアン</t>
    </rPh>
    <rPh sb="40" eb="42">
      <t>キカン</t>
    </rPh>
    <rPh sb="43" eb="45">
      <t>ツウネン</t>
    </rPh>
    <rPh sb="46" eb="48">
      <t>テキヨウ</t>
    </rPh>
    <phoneticPr fontId="3"/>
  </si>
  <si>
    <t>※想定年間電力料金は令和5年11月から令和6年10月実績を元に計算しています。</t>
    <rPh sb="1" eb="3">
      <t>ソウテイ</t>
    </rPh>
    <rPh sb="3" eb="5">
      <t>ネンカン</t>
    </rPh>
    <rPh sb="5" eb="7">
      <t>デンリョク</t>
    </rPh>
    <rPh sb="7" eb="9">
      <t>リョウキン</t>
    </rPh>
    <rPh sb="26" eb="28">
      <t>ジッセキ</t>
    </rPh>
    <rPh sb="29" eb="30">
      <t>モト</t>
    </rPh>
    <rPh sb="31" eb="33">
      <t>ケイサン</t>
    </rPh>
    <phoneticPr fontId="3"/>
  </si>
  <si>
    <t>※燃料費調整額、再生可能エネルギー促進賦課金について中部電力パワーグリッド㈱と同じ単価とならない場合は、以下の表に×印を記入すること。</t>
    <rPh sb="1" eb="3">
      <t>ネンリョウ</t>
    </rPh>
    <rPh sb="3" eb="4">
      <t>ヒ</t>
    </rPh>
    <rPh sb="4" eb="6">
      <t>チョウセイ</t>
    </rPh>
    <rPh sb="6" eb="7">
      <t>ガク</t>
    </rPh>
    <rPh sb="8" eb="10">
      <t>サイセイ</t>
    </rPh>
    <rPh sb="10" eb="12">
      <t>カノウ</t>
    </rPh>
    <rPh sb="17" eb="19">
      <t>ソクシン</t>
    </rPh>
    <rPh sb="19" eb="21">
      <t>フカ</t>
    </rPh>
    <rPh sb="21" eb="22">
      <t>キン</t>
    </rPh>
    <rPh sb="26" eb="28">
      <t>チュウブ</t>
    </rPh>
    <rPh sb="28" eb="30">
      <t>デンリョク</t>
    </rPh>
    <rPh sb="39" eb="40">
      <t>オナ</t>
    </rPh>
    <rPh sb="41" eb="43">
      <t>タンカ</t>
    </rPh>
    <rPh sb="48" eb="50">
      <t>バアイ</t>
    </rPh>
    <rPh sb="52" eb="54">
      <t>イカ</t>
    </rPh>
    <rPh sb="55" eb="56">
      <t>ヒョウ</t>
    </rPh>
    <rPh sb="58" eb="59">
      <t>ジルシ</t>
    </rPh>
    <rPh sb="60" eb="62">
      <t>キニュウ</t>
    </rPh>
    <phoneticPr fontId="3"/>
  </si>
  <si>
    <t>参考
中部電力ミライズ㈱契約プラン</t>
    <rPh sb="0" eb="2">
      <t>サンコウ</t>
    </rPh>
    <rPh sb="3" eb="5">
      <t>チュウブ</t>
    </rPh>
    <rPh sb="5" eb="7">
      <t>デンリョク</t>
    </rPh>
    <rPh sb="12" eb="14">
      <t>ケイヤク</t>
    </rPh>
    <phoneticPr fontId="3"/>
  </si>
  <si>
    <t>※「3東郷診療所」は令和8年12月末に閉院予定ですが、見込電気料金等については他施設と同様に令和6年11月から令和7年10月実績を元に計算してください。</t>
    <rPh sb="3" eb="5">
      <t>トウゴウ</t>
    </rPh>
    <rPh sb="5" eb="8">
      <t>シンリョウジョ</t>
    </rPh>
    <rPh sb="10" eb="12">
      <t>レイワ</t>
    </rPh>
    <rPh sb="13" eb="14">
      <t>ネン</t>
    </rPh>
    <rPh sb="16" eb="17">
      <t>ガツ</t>
    </rPh>
    <rPh sb="17" eb="18">
      <t>マツ</t>
    </rPh>
    <rPh sb="19" eb="21">
      <t>ヘイイン</t>
    </rPh>
    <rPh sb="21" eb="23">
      <t>ヨテイ</t>
    </rPh>
    <rPh sb="27" eb="29">
      <t>ミコミ</t>
    </rPh>
    <rPh sb="29" eb="31">
      <t>デンキ</t>
    </rPh>
    <rPh sb="31" eb="33">
      <t>リョウキン</t>
    </rPh>
    <rPh sb="33" eb="34">
      <t>トウ</t>
    </rPh>
    <rPh sb="39" eb="40">
      <t>タ</t>
    </rPh>
    <rPh sb="40" eb="42">
      <t>シセツ</t>
    </rPh>
    <rPh sb="43" eb="45">
      <t>ドウヨウ</t>
    </rPh>
    <rPh sb="67" eb="69">
      <t>ケイサン</t>
    </rPh>
    <phoneticPr fontId="3"/>
  </si>
  <si>
    <t>※契約電力は令和7年10月（最終月）の数値とし、提案では、最終月の契約電力を提案期間の通年に適用するものとする。</t>
    <rPh sb="1" eb="3">
      <t>ケイヤク</t>
    </rPh>
    <rPh sb="3" eb="5">
      <t>デンリョク</t>
    </rPh>
    <rPh sb="14" eb="16">
      <t>サイシュウ</t>
    </rPh>
    <rPh sb="16" eb="17">
      <t>ツキ</t>
    </rPh>
    <rPh sb="19" eb="21">
      <t>スウチ</t>
    </rPh>
    <rPh sb="24" eb="26">
      <t>テイアン</t>
    </rPh>
    <rPh sb="29" eb="31">
      <t>サイシュウ</t>
    </rPh>
    <rPh sb="31" eb="32">
      <t>ツキ</t>
    </rPh>
    <rPh sb="33" eb="35">
      <t>ケイヤク</t>
    </rPh>
    <rPh sb="35" eb="37">
      <t>デンリョク</t>
    </rPh>
    <rPh sb="38" eb="40">
      <t>テイアン</t>
    </rPh>
    <rPh sb="40" eb="42">
      <t>キカン</t>
    </rPh>
    <rPh sb="43" eb="45">
      <t>ツウネン</t>
    </rPh>
    <rPh sb="46" eb="48">
      <t>テキヨウ</t>
    </rPh>
    <phoneticPr fontId="3"/>
  </si>
  <si>
    <t>※想定年間電力料金は令和6年11月から令和7年10月実績を元に計算しています。</t>
    <rPh sb="1" eb="3">
      <t>ソウテイ</t>
    </rPh>
    <rPh sb="3" eb="5">
      <t>ネンカン</t>
    </rPh>
    <rPh sb="5" eb="7">
      <t>デンリョク</t>
    </rPh>
    <rPh sb="7" eb="9">
      <t>リョウキン</t>
    </rPh>
    <rPh sb="26" eb="28">
      <t>ジッセキ</t>
    </rPh>
    <rPh sb="29" eb="30">
      <t>モト</t>
    </rPh>
    <rPh sb="31" eb="33">
      <t>ケイサン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</si>
</sst>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#,##0_);[Red]\(#,##0\)"/>
    <numFmt numFmtId="178" formatCode="#,##0.00_);[Red]\(#,##0.00\)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7">
    <xf numFmtId="0" fontId="0" fillId="0" borderId="0" xfId="0">
      <alignment vertical="center"/>
    </xf>
    <xf numFmtId="178" fontId="5" fillId="2" borderId="10" xfId="0" applyNumberFormat="1" applyFont="1" applyFill="1" applyBorder="1" applyAlignment="1" applyProtection="1">
      <alignment vertical="center" shrinkToFit="1"/>
      <protection locked="0"/>
    </xf>
    <xf numFmtId="177" fontId="5" fillId="2" borderId="10" xfId="0" applyNumberFormat="1" applyFont="1" applyFill="1" applyBorder="1" applyAlignment="1" applyProtection="1">
      <alignment vertical="center" shrinkToFit="1"/>
      <protection locked="0"/>
    </xf>
    <xf numFmtId="177" fontId="5" fillId="0" borderId="26" xfId="0" applyNumberFormat="1" applyFont="1" applyFill="1" applyBorder="1" applyAlignment="1" applyProtection="1">
      <alignment vertical="center" shrinkToFit="1"/>
    </xf>
    <xf numFmtId="177" fontId="5" fillId="0" borderId="26" xfId="0" applyNumberFormat="1" applyFont="1" applyFill="1" applyBorder="1" applyAlignment="1" applyProtection="1">
      <alignment vertical="center" shrinkToFit="1"/>
      <protection locked="0"/>
    </xf>
    <xf numFmtId="177" fontId="5" fillId="2" borderId="26" xfId="0" applyNumberFormat="1" applyFont="1" applyFill="1" applyBorder="1" applyAlignment="1" applyProtection="1">
      <alignment vertical="center" shrinkToFit="1"/>
      <protection locked="0"/>
    </xf>
    <xf numFmtId="176" fontId="5" fillId="0" borderId="0" xfId="0" applyNumberFormat="1" applyFont="1" applyFill="1" applyBorder="1" applyProtection="1">
      <alignment vertical="center"/>
      <protection locked="0"/>
    </xf>
    <xf numFmtId="176" fontId="5" fillId="0" borderId="7" xfId="0" applyNumberFormat="1" applyFont="1" applyBorder="1" applyProtection="1">
      <alignment vertical="center"/>
      <protection locked="0"/>
    </xf>
    <xf numFmtId="176" fontId="5" fillId="0" borderId="10" xfId="0" applyNumberFormat="1" applyFont="1" applyFill="1" applyBorder="1" applyAlignment="1" applyProtection="1">
      <alignment horizontal="center" vertical="center" shrinkToFit="1"/>
      <protection locked="0"/>
    </xf>
    <xf numFmtId="176" fontId="5" fillId="0" borderId="17" xfId="0" applyNumberFormat="1" applyFont="1" applyBorder="1" applyAlignment="1" applyProtection="1">
      <alignment horizontal="center" vertical="center"/>
      <protection locked="0"/>
    </xf>
    <xf numFmtId="176" fontId="5" fillId="2" borderId="18" xfId="0" applyNumberFormat="1" applyFont="1" applyFill="1" applyBorder="1" applyAlignment="1" applyProtection="1">
      <alignment horizontal="center" vertical="center" shrinkToFit="1"/>
      <protection locked="0"/>
    </xf>
    <xf numFmtId="176" fontId="5" fillId="0" borderId="18" xfId="0" applyNumberFormat="1" applyFont="1" applyBorder="1" applyAlignment="1" applyProtection="1">
      <alignment horizontal="center" vertical="center" wrapText="1" shrinkToFit="1"/>
      <protection locked="0"/>
    </xf>
    <xf numFmtId="176" fontId="5" fillId="0" borderId="18" xfId="0" applyNumberFormat="1" applyFont="1" applyFill="1" applyBorder="1" applyAlignment="1" applyProtection="1">
      <alignment horizontal="center" vertical="center" shrinkToFit="1"/>
      <protection locked="0"/>
    </xf>
    <xf numFmtId="176" fontId="5" fillId="0" borderId="18" xfId="0" applyNumberFormat="1" applyFont="1" applyBorder="1" applyAlignment="1" applyProtection="1">
      <alignment horizontal="center" vertical="center" shrinkToFit="1"/>
      <protection locked="0"/>
    </xf>
    <xf numFmtId="38" fontId="5" fillId="0" borderId="18" xfId="1" applyFont="1" applyFill="1" applyBorder="1" applyAlignment="1" applyProtection="1">
      <alignment horizontal="center" vertical="center" shrinkToFit="1"/>
      <protection locked="0"/>
    </xf>
    <xf numFmtId="176" fontId="5" fillId="0" borderId="19" xfId="0" applyNumberFormat="1" applyFont="1" applyBorder="1" applyProtection="1">
      <alignment vertical="center"/>
      <protection locked="0"/>
    </xf>
    <xf numFmtId="176" fontId="5" fillId="0" borderId="18" xfId="0" applyNumberFormat="1" applyFont="1" applyBorder="1" applyProtection="1">
      <alignment vertical="center"/>
      <protection locked="0"/>
    </xf>
    <xf numFmtId="176" fontId="5" fillId="0" borderId="10" xfId="0" applyNumberFormat="1" applyFont="1" applyBorder="1" applyAlignment="1" applyProtection="1">
      <alignment horizontal="center" vertical="center"/>
      <protection locked="0"/>
    </xf>
    <xf numFmtId="176" fontId="5" fillId="0" borderId="10" xfId="0" applyNumberFormat="1" applyFont="1" applyBorder="1" applyAlignment="1" applyProtection="1">
      <alignment horizontal="center" vertical="center" shrinkToFit="1"/>
      <protection locked="0"/>
    </xf>
    <xf numFmtId="38" fontId="5" fillId="0" borderId="10" xfId="1" applyFont="1" applyFill="1" applyBorder="1" applyAlignment="1" applyProtection="1">
      <alignment horizontal="center" vertical="center" shrinkToFit="1"/>
      <protection locked="0"/>
    </xf>
    <xf numFmtId="176" fontId="5" fillId="0" borderId="22" xfId="0" applyNumberFormat="1" applyFont="1" applyBorder="1" applyProtection="1">
      <alignment vertical="center"/>
      <protection locked="0"/>
    </xf>
    <xf numFmtId="176" fontId="5" fillId="0" borderId="10" xfId="0" applyNumberFormat="1" applyFont="1" applyBorder="1" applyProtection="1">
      <alignment vertical="center"/>
      <protection locked="0"/>
    </xf>
    <xf numFmtId="176" fontId="5" fillId="0" borderId="25" xfId="0" applyNumberFormat="1" applyFont="1" applyFill="1" applyBorder="1" applyProtection="1">
      <alignment vertical="center"/>
      <protection locked="0"/>
    </xf>
    <xf numFmtId="176" fontId="5" fillId="0" borderId="26" xfId="0" applyNumberFormat="1" applyFont="1" applyFill="1" applyBorder="1" applyProtection="1">
      <alignment vertical="center"/>
      <protection locked="0"/>
    </xf>
    <xf numFmtId="176" fontId="5" fillId="0" borderId="27" xfId="0" applyNumberFormat="1" applyFont="1" applyBorder="1" applyAlignment="1" applyProtection="1">
      <alignment vertical="center" shrinkToFit="1"/>
    </xf>
    <xf numFmtId="176" fontId="6" fillId="0" borderId="28" xfId="0" applyNumberFormat="1" applyFont="1" applyBorder="1" applyAlignment="1" applyProtection="1">
      <alignment vertical="center" shrinkToFit="1"/>
    </xf>
    <xf numFmtId="176" fontId="6" fillId="0" borderId="29" xfId="0" applyNumberFormat="1" applyFont="1" applyBorder="1" applyAlignment="1" applyProtection="1">
      <alignment vertical="center" shrinkToFit="1"/>
    </xf>
    <xf numFmtId="176" fontId="5" fillId="0" borderId="0" xfId="0" applyNumberFormat="1" applyFont="1" applyFill="1" applyBorder="1" applyProtection="1">
      <alignment vertical="center"/>
    </xf>
    <xf numFmtId="176" fontId="5" fillId="0" borderId="0" xfId="0" applyNumberFormat="1" applyFont="1" applyFill="1" applyBorder="1" applyAlignment="1" applyProtection="1">
      <alignment vertical="center" shrinkToFit="1"/>
    </xf>
    <xf numFmtId="38" fontId="5" fillId="0" borderId="0" xfId="1" applyFont="1" applyFill="1" applyBorder="1" applyAlignment="1" applyProtection="1">
      <alignment horizontal="right" vertical="center"/>
    </xf>
    <xf numFmtId="176" fontId="5" fillId="0" borderId="0" xfId="0" applyNumberFormat="1" applyFont="1" applyBorder="1" applyAlignment="1" applyProtection="1">
      <alignment vertical="center" shrinkToFit="1"/>
    </xf>
    <xf numFmtId="176" fontId="6" fillId="0" borderId="0" xfId="0" applyNumberFormat="1" applyFont="1" applyBorder="1" applyAlignment="1" applyProtection="1">
      <alignment vertical="center" shrinkToFit="1"/>
    </xf>
    <xf numFmtId="176" fontId="5" fillId="0" borderId="0" xfId="0" applyNumberFormat="1" applyFont="1" applyBorder="1" applyProtection="1">
      <alignment vertical="center"/>
      <protection locked="0"/>
    </xf>
    <xf numFmtId="38" fontId="5" fillId="0" borderId="0" xfId="1" applyFont="1" applyFill="1" applyProtection="1">
      <alignment vertical="center"/>
      <protection locked="0"/>
    </xf>
    <xf numFmtId="176" fontId="5" fillId="0" borderId="12" xfId="0" applyNumberFormat="1" applyFont="1" applyBorder="1" applyProtection="1">
      <alignment vertical="center"/>
      <protection locked="0"/>
    </xf>
    <xf numFmtId="176" fontId="5" fillId="0" borderId="23" xfId="0" applyNumberFormat="1" applyFont="1" applyBorder="1" applyProtection="1">
      <alignment vertical="center"/>
      <protection locked="0"/>
    </xf>
    <xf numFmtId="176" fontId="5" fillId="0" borderId="24" xfId="0" applyNumberFormat="1" applyFont="1" applyBorder="1" applyProtection="1">
      <alignment vertical="center"/>
      <protection locked="0"/>
    </xf>
    <xf numFmtId="176" fontId="5" fillId="0" borderId="1" xfId="0" applyNumberFormat="1" applyFont="1" applyBorder="1" applyProtection="1">
      <alignment vertical="center"/>
    </xf>
    <xf numFmtId="176" fontId="5" fillId="0" borderId="31" xfId="0" applyNumberFormat="1" applyFont="1" applyBorder="1" applyProtection="1">
      <alignment vertical="center"/>
      <protection locked="0"/>
    </xf>
    <xf numFmtId="176" fontId="5" fillId="0" borderId="11" xfId="0" applyNumberFormat="1" applyFont="1" applyBorder="1" applyAlignment="1" applyProtection="1">
      <alignment vertical="center" shrinkToFit="1"/>
      <protection locked="0"/>
    </xf>
    <xf numFmtId="176" fontId="5" fillId="0" borderId="18" xfId="0" applyNumberFormat="1" applyFont="1" applyBorder="1" applyAlignment="1" applyProtection="1">
      <alignment vertical="center" shrinkToFit="1"/>
      <protection locked="0"/>
    </xf>
    <xf numFmtId="176" fontId="5" fillId="0" borderId="10" xfId="0" applyNumberFormat="1" applyFont="1" applyBorder="1" applyAlignment="1" applyProtection="1">
      <alignment vertical="center" shrinkToFit="1"/>
      <protection locked="0"/>
    </xf>
    <xf numFmtId="178" fontId="5" fillId="2" borderId="10" xfId="0" applyNumberFormat="1" applyFont="1" applyFill="1" applyBorder="1" applyProtection="1">
      <alignment vertical="center"/>
      <protection locked="0"/>
    </xf>
    <xf numFmtId="177" fontId="5" fillId="2" borderId="10" xfId="0" applyNumberFormat="1" applyFont="1" applyFill="1" applyBorder="1" applyProtection="1">
      <alignment vertical="center"/>
      <protection locked="0"/>
    </xf>
    <xf numFmtId="177" fontId="5" fillId="0" borderId="26" xfId="0" applyNumberFormat="1" applyFont="1" applyFill="1" applyBorder="1" applyProtection="1">
      <alignment vertical="center"/>
    </xf>
    <xf numFmtId="177" fontId="5" fillId="0" borderId="26" xfId="0" applyNumberFormat="1" applyFont="1" applyFill="1" applyBorder="1" applyProtection="1">
      <alignment vertical="center"/>
      <protection locked="0"/>
    </xf>
    <xf numFmtId="177" fontId="5" fillId="2" borderId="26" xfId="0" applyNumberFormat="1" applyFont="1" applyFill="1" applyBorder="1" applyProtection="1">
      <alignment vertical="center"/>
      <protection locked="0"/>
    </xf>
    <xf numFmtId="178" fontId="5" fillId="2" borderId="8" xfId="0" applyNumberFormat="1" applyFont="1" applyFill="1" applyBorder="1" applyAlignment="1" applyProtection="1">
      <alignment vertical="center" shrinkToFit="1"/>
      <protection locked="0"/>
    </xf>
    <xf numFmtId="177" fontId="5" fillId="2" borderId="8" xfId="0" applyNumberFormat="1" applyFont="1" applyFill="1" applyBorder="1" applyAlignment="1" applyProtection="1">
      <alignment vertical="center" shrinkToFit="1"/>
      <protection locked="0"/>
    </xf>
    <xf numFmtId="176" fontId="5" fillId="0" borderId="37" xfId="0" applyNumberFormat="1" applyFont="1" applyBorder="1" applyProtection="1">
      <alignment vertical="center"/>
      <protection locked="0"/>
    </xf>
    <xf numFmtId="176" fontId="5" fillId="0" borderId="33" xfId="0" applyNumberFormat="1" applyFont="1" applyBorder="1" applyProtection="1">
      <alignment vertical="center"/>
      <protection locked="0"/>
    </xf>
    <xf numFmtId="176" fontId="5" fillId="0" borderId="32" xfId="0" applyNumberFormat="1" applyFont="1" applyBorder="1" applyAlignment="1" applyProtection="1">
      <alignment vertical="center" shrinkToFit="1"/>
      <protection locked="0"/>
    </xf>
    <xf numFmtId="178" fontId="5" fillId="2" borderId="32" xfId="0" applyNumberFormat="1" applyFont="1" applyFill="1" applyBorder="1" applyAlignment="1" applyProtection="1">
      <alignment vertical="center" shrinkToFit="1"/>
      <protection locked="0"/>
    </xf>
    <xf numFmtId="177" fontId="5" fillId="2" borderId="32" xfId="0" applyNumberFormat="1" applyFont="1" applyFill="1" applyBorder="1" applyAlignment="1" applyProtection="1">
      <alignment vertical="center" shrinkToFit="1"/>
      <protection locked="0"/>
    </xf>
    <xf numFmtId="177" fontId="5" fillId="0" borderId="26" xfId="0" applyNumberFormat="1" applyFont="1" applyBorder="1" applyAlignment="1">
      <alignment vertical="center" shrinkToFit="1"/>
    </xf>
    <xf numFmtId="177" fontId="5" fillId="0" borderId="26" xfId="0" applyNumberFormat="1" applyFont="1" applyBorder="1" applyAlignment="1" applyProtection="1">
      <alignment vertical="center" shrinkToFit="1"/>
      <protection locked="0"/>
    </xf>
    <xf numFmtId="176" fontId="5" fillId="0" borderId="0" xfId="0" applyNumberFormat="1" applyFont="1" applyProtection="1">
      <alignment vertical="center"/>
      <protection locked="0"/>
    </xf>
    <xf numFmtId="176" fontId="5" fillId="2" borderId="10" xfId="0" applyNumberFormat="1" applyFont="1" applyFill="1" applyBorder="1" applyAlignment="1" applyProtection="1">
      <alignment horizontal="center" vertical="center" shrinkToFit="1"/>
      <protection locked="0"/>
    </xf>
    <xf numFmtId="176" fontId="5" fillId="0" borderId="1" xfId="0" applyNumberFormat="1" applyFont="1" applyBorder="1" applyProtection="1">
      <alignment vertical="center"/>
      <protection locked="0"/>
    </xf>
    <xf numFmtId="177" fontId="4" fillId="0" borderId="26" xfId="0" applyNumberFormat="1" applyFont="1" applyBorder="1" applyAlignment="1">
      <alignment vertical="center" shrinkToFit="1"/>
    </xf>
    <xf numFmtId="177" fontId="4" fillId="0" borderId="26" xfId="0" applyNumberFormat="1" applyFont="1" applyBorder="1" applyAlignment="1" applyProtection="1">
      <alignment vertical="center" shrinkToFit="1"/>
      <protection locked="0"/>
    </xf>
    <xf numFmtId="176" fontId="8" fillId="0" borderId="28" xfId="0" applyNumberFormat="1" applyFont="1" applyBorder="1" applyAlignment="1">
      <alignment vertical="center" shrinkToFit="1"/>
    </xf>
    <xf numFmtId="176" fontId="8" fillId="0" borderId="29" xfId="0" applyNumberFormat="1" applyFont="1" applyBorder="1" applyAlignment="1">
      <alignment vertical="center" shrinkToFit="1"/>
    </xf>
    <xf numFmtId="176" fontId="5" fillId="0" borderId="14" xfId="0" applyNumberFormat="1" applyFont="1" applyBorder="1" applyProtection="1">
      <alignment vertical="center"/>
      <protection locked="0"/>
    </xf>
    <xf numFmtId="176" fontId="5" fillId="0" borderId="30" xfId="0" applyNumberFormat="1" applyFont="1" applyBorder="1" applyProtection="1">
      <alignment vertical="center"/>
      <protection locked="0"/>
    </xf>
    <xf numFmtId="177" fontId="5" fillId="0" borderId="10" xfId="0" applyNumberFormat="1" applyFont="1" applyFill="1" applyBorder="1" applyAlignment="1">
      <alignment vertical="center" shrinkToFit="1"/>
    </xf>
    <xf numFmtId="178" fontId="5" fillId="0" borderId="10" xfId="0" applyNumberFormat="1" applyFont="1" applyFill="1" applyBorder="1" applyAlignment="1">
      <alignment vertical="center" shrinkToFit="1"/>
    </xf>
    <xf numFmtId="176" fontId="5" fillId="0" borderId="33" xfId="0" applyNumberFormat="1" applyFont="1" applyFill="1" applyBorder="1" applyProtection="1">
      <alignment vertical="center"/>
      <protection locked="0"/>
    </xf>
    <xf numFmtId="177" fontId="5" fillId="0" borderId="32" xfId="0" applyNumberFormat="1" applyFont="1" applyFill="1" applyBorder="1" applyAlignment="1">
      <alignment vertical="center" shrinkToFit="1"/>
    </xf>
    <xf numFmtId="176" fontId="5" fillId="2" borderId="10" xfId="0" applyNumberFormat="1" applyFont="1" applyFill="1" applyBorder="1" applyAlignment="1" applyProtection="1">
      <alignment horizontal="center" vertical="center" shrinkToFit="1"/>
      <protection locked="0"/>
    </xf>
    <xf numFmtId="176" fontId="5" fillId="0" borderId="0" xfId="0" applyNumberFormat="1" applyFont="1" applyProtection="1">
      <alignment vertical="center"/>
      <protection locked="0"/>
    </xf>
    <xf numFmtId="177" fontId="5" fillId="0" borderId="10" xfId="0" applyNumberFormat="1" applyFont="1" applyBorder="1" applyAlignment="1">
      <alignment vertical="center" shrinkToFit="1"/>
    </xf>
    <xf numFmtId="178" fontId="5" fillId="0" borderId="10" xfId="0" applyNumberFormat="1" applyFont="1" applyBorder="1" applyAlignment="1">
      <alignment vertical="center" shrinkToFit="1"/>
    </xf>
    <xf numFmtId="177" fontId="5" fillId="0" borderId="10" xfId="1" applyNumberFormat="1" applyFont="1" applyFill="1" applyBorder="1" applyAlignment="1" applyProtection="1">
      <alignment vertical="center" shrinkToFit="1"/>
    </xf>
    <xf numFmtId="177" fontId="5" fillId="0" borderId="26" xfId="1" applyNumberFormat="1" applyFont="1" applyFill="1" applyBorder="1" applyAlignment="1" applyProtection="1">
      <alignment vertical="center" shrinkToFit="1"/>
    </xf>
    <xf numFmtId="176" fontId="5" fillId="0" borderId="27" xfId="0" applyNumberFormat="1" applyFont="1" applyBorder="1" applyAlignment="1">
      <alignment vertical="center" shrinkToFit="1"/>
    </xf>
    <xf numFmtId="176" fontId="5" fillId="0" borderId="22" xfId="0" applyNumberFormat="1" applyFont="1" applyFill="1" applyBorder="1" applyProtection="1">
      <alignment vertical="center"/>
      <protection locked="0"/>
    </xf>
    <xf numFmtId="176" fontId="5" fillId="0" borderId="10" xfId="0" applyNumberFormat="1" applyFont="1" applyFill="1" applyBorder="1" applyProtection="1">
      <alignment vertical="center"/>
      <protection locked="0"/>
    </xf>
    <xf numFmtId="178" fontId="5" fillId="2" borderId="9" xfId="0" applyNumberFormat="1" applyFont="1" applyFill="1" applyBorder="1" applyAlignment="1" applyProtection="1">
      <alignment vertical="center" shrinkToFit="1"/>
      <protection locked="0"/>
    </xf>
    <xf numFmtId="176" fontId="5" fillId="0" borderId="14" xfId="0" applyNumberFormat="1" applyFont="1" applyFill="1" applyBorder="1" applyProtection="1">
      <alignment vertical="center"/>
      <protection locked="0"/>
    </xf>
    <xf numFmtId="176" fontId="5" fillId="4" borderId="0" xfId="0" applyNumberFormat="1" applyFont="1" applyFill="1" applyProtection="1">
      <alignment vertical="center"/>
      <protection locked="0"/>
    </xf>
    <xf numFmtId="176" fontId="5" fillId="3" borderId="0" xfId="0" applyNumberFormat="1" applyFont="1" applyFill="1" applyProtection="1">
      <alignment vertical="center"/>
      <protection locked="0"/>
    </xf>
    <xf numFmtId="176" fontId="5" fillId="0" borderId="0" xfId="0" applyNumberFormat="1" applyFont="1" applyFill="1" applyProtection="1">
      <alignment vertical="center"/>
      <protection locked="0"/>
    </xf>
    <xf numFmtId="176" fontId="5" fillId="0" borderId="32" xfId="0" applyNumberFormat="1" applyFont="1" applyFill="1" applyBorder="1" applyProtection="1">
      <alignment vertical="center"/>
      <protection locked="0"/>
    </xf>
    <xf numFmtId="176" fontId="5" fillId="0" borderId="38" xfId="0" applyNumberFormat="1" applyFont="1" applyFill="1" applyBorder="1" applyProtection="1">
      <alignment vertical="center"/>
      <protection locked="0"/>
    </xf>
    <xf numFmtId="176" fontId="5" fillId="0" borderId="25" xfId="0" applyNumberFormat="1" applyFont="1" applyBorder="1" applyProtection="1">
      <alignment vertical="center"/>
      <protection locked="0"/>
    </xf>
    <xf numFmtId="176" fontId="5" fillId="0" borderId="26" xfId="0" applyNumberFormat="1" applyFont="1" applyBorder="1" applyProtection="1">
      <alignment vertical="center"/>
      <protection locked="0"/>
    </xf>
    <xf numFmtId="176" fontId="6" fillId="0" borderId="28" xfId="0" applyNumberFormat="1" applyFont="1" applyBorder="1" applyAlignment="1">
      <alignment vertical="center" shrinkToFit="1"/>
    </xf>
    <xf numFmtId="176" fontId="6" fillId="0" borderId="29" xfId="0" applyNumberFormat="1" applyFont="1" applyBorder="1" applyAlignment="1">
      <alignment vertical="center" shrinkToFit="1"/>
    </xf>
    <xf numFmtId="0" fontId="5" fillId="0" borderId="18" xfId="0" applyFont="1" applyBorder="1">
      <alignment vertical="center"/>
    </xf>
    <xf numFmtId="177" fontId="5" fillId="0" borderId="10" xfId="0" applyNumberFormat="1" applyFont="1" applyBorder="1">
      <alignment vertical="center"/>
    </xf>
    <xf numFmtId="40" fontId="5" fillId="2" borderId="10" xfId="0" applyNumberFormat="1" applyFont="1" applyFill="1" applyBorder="1" applyProtection="1">
      <alignment vertical="center"/>
      <protection locked="0"/>
    </xf>
    <xf numFmtId="40" fontId="5" fillId="0" borderId="10" xfId="1" applyNumberFormat="1" applyFont="1" applyBorder="1" applyAlignment="1">
      <alignment vertical="center" shrinkToFit="1"/>
    </xf>
    <xf numFmtId="38" fontId="5" fillId="0" borderId="10" xfId="0" applyNumberFormat="1" applyFont="1" applyBorder="1" applyAlignment="1">
      <alignment vertical="center" shrinkToFit="1"/>
    </xf>
    <xf numFmtId="40" fontId="5" fillId="2" borderId="9" xfId="0" applyNumberFormat="1" applyFont="1" applyFill="1" applyBorder="1" applyProtection="1">
      <alignment vertical="center"/>
      <protection locked="0"/>
    </xf>
    <xf numFmtId="38" fontId="5" fillId="0" borderId="10" xfId="0" applyNumberFormat="1" applyFont="1" applyBorder="1">
      <alignment vertical="center"/>
    </xf>
    <xf numFmtId="177" fontId="5" fillId="0" borderId="10" xfId="0" applyNumberFormat="1" applyFont="1" applyFill="1" applyBorder="1" applyProtection="1">
      <alignment vertical="center"/>
    </xf>
    <xf numFmtId="40" fontId="5" fillId="0" borderId="10" xfId="0" applyNumberFormat="1" applyFont="1" applyBorder="1" applyAlignment="1">
      <alignment vertical="center" shrinkToFit="1"/>
    </xf>
    <xf numFmtId="177" fontId="5" fillId="0" borderId="10" xfId="0" applyNumberFormat="1" applyFont="1" applyFill="1" applyBorder="1" applyAlignment="1" applyProtection="1">
      <alignment vertical="center" shrinkToFit="1"/>
    </xf>
    <xf numFmtId="177" fontId="5" fillId="0" borderId="10" xfId="1" applyNumberFormat="1" applyFont="1" applyFill="1" applyBorder="1" applyProtection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Fill="1" applyBorder="1">
      <alignment vertical="center"/>
    </xf>
    <xf numFmtId="0" fontId="5" fillId="0" borderId="32" xfId="0" applyFont="1" applyBorder="1">
      <alignment vertical="center"/>
    </xf>
    <xf numFmtId="177" fontId="5" fillId="0" borderId="26" xfId="1" applyNumberFormat="1" applyFont="1" applyFill="1" applyBorder="1" applyProtection="1">
      <alignment vertical="center"/>
    </xf>
    <xf numFmtId="177" fontId="5" fillId="0" borderId="8" xfId="0" applyNumberFormat="1" applyFont="1" applyBorder="1" applyAlignment="1">
      <alignment vertical="center" shrinkToFit="1"/>
    </xf>
    <xf numFmtId="178" fontId="5" fillId="0" borderId="8" xfId="0" applyNumberFormat="1" applyFont="1" applyBorder="1" applyAlignment="1">
      <alignment vertical="center" shrinkToFit="1"/>
    </xf>
    <xf numFmtId="177" fontId="5" fillId="0" borderId="8" xfId="1" applyNumberFormat="1" applyFont="1" applyFill="1" applyBorder="1" applyAlignment="1" applyProtection="1">
      <alignment vertical="center" shrinkToFit="1"/>
    </xf>
    <xf numFmtId="176" fontId="5" fillId="0" borderId="2" xfId="0" applyNumberFormat="1" applyFont="1" applyFill="1" applyBorder="1" applyAlignment="1" applyProtection="1">
      <alignment horizontal="center" vertical="center" shrinkToFit="1"/>
      <protection locked="0"/>
    </xf>
    <xf numFmtId="176" fontId="5" fillId="0" borderId="8" xfId="0" applyNumberFormat="1" applyFont="1" applyFill="1" applyBorder="1" applyAlignment="1" applyProtection="1">
      <alignment vertical="center"/>
      <protection locked="0"/>
    </xf>
    <xf numFmtId="176" fontId="5" fillId="0" borderId="4" xfId="0" applyNumberFormat="1" applyFont="1" applyBorder="1" applyAlignment="1" applyProtection="1">
      <alignment horizontal="center" vertical="center" wrapText="1"/>
      <protection locked="0"/>
    </xf>
    <xf numFmtId="176" fontId="5" fillId="0" borderId="5" xfId="0" applyNumberFormat="1" applyFont="1" applyBorder="1" applyProtection="1">
      <alignment vertical="center"/>
      <protection locked="0"/>
    </xf>
    <xf numFmtId="176" fontId="5" fillId="0" borderId="13" xfId="0" applyNumberFormat="1" applyFont="1" applyBorder="1" applyProtection="1">
      <alignment vertical="center"/>
      <protection locked="0"/>
    </xf>
    <xf numFmtId="176" fontId="5" fillId="0" borderId="0" xfId="0" applyNumberFormat="1" applyFont="1" applyProtection="1">
      <alignment vertical="center"/>
      <protection locked="0"/>
    </xf>
    <xf numFmtId="176" fontId="5" fillId="0" borderId="20" xfId="0" applyNumberFormat="1" applyFont="1" applyBorder="1" applyProtection="1">
      <alignment vertical="center"/>
      <protection locked="0"/>
    </xf>
    <xf numFmtId="176" fontId="5" fillId="0" borderId="21" xfId="0" applyNumberFormat="1" applyFont="1" applyBorder="1" applyProtection="1">
      <alignment vertical="center"/>
      <protection locked="0"/>
    </xf>
    <xf numFmtId="176" fontId="5" fillId="0" borderId="2" xfId="0" applyNumberFormat="1" applyFont="1" applyBorder="1" applyAlignment="1" applyProtection="1">
      <alignment horizontal="center" vertical="center"/>
      <protection locked="0"/>
    </xf>
    <xf numFmtId="176" fontId="5" fillId="0" borderId="8" xfId="0" applyNumberFormat="1" applyFont="1" applyBorder="1" applyAlignment="1" applyProtection="1">
      <alignment horizontal="center" vertical="center"/>
      <protection locked="0"/>
    </xf>
    <xf numFmtId="176" fontId="5" fillId="0" borderId="3" xfId="0" applyNumberFormat="1" applyFont="1" applyBorder="1" applyAlignment="1" applyProtection="1">
      <alignment horizontal="center" vertical="center"/>
      <protection locked="0"/>
    </xf>
    <xf numFmtId="176" fontId="5" fillId="0" borderId="3" xfId="0" applyNumberFormat="1" applyFont="1" applyFill="1" applyBorder="1" applyAlignment="1" applyProtection="1">
      <alignment horizontal="center" vertical="center"/>
      <protection locked="0"/>
    </xf>
    <xf numFmtId="176" fontId="5" fillId="2" borderId="2" xfId="0" applyNumberFormat="1" applyFont="1" applyFill="1" applyBorder="1" applyAlignment="1" applyProtection="1">
      <alignment horizontal="center" vertical="center" wrapText="1" shrinkToFit="1"/>
      <protection locked="0"/>
    </xf>
    <xf numFmtId="176" fontId="5" fillId="2" borderId="8" xfId="0" applyNumberFormat="1" applyFont="1" applyFill="1" applyBorder="1" applyAlignment="1" applyProtection="1">
      <alignment vertical="center" wrapText="1" shrinkToFit="1"/>
      <protection locked="0"/>
    </xf>
    <xf numFmtId="176" fontId="5" fillId="0" borderId="2" xfId="0" applyNumberFormat="1" applyFont="1" applyBorder="1" applyAlignment="1" applyProtection="1">
      <alignment horizontal="center" vertical="center" shrinkToFit="1"/>
      <protection locked="0"/>
    </xf>
    <xf numFmtId="176" fontId="5" fillId="0" borderId="8" xfId="0" applyNumberFormat="1" applyFont="1" applyBorder="1" applyAlignment="1" applyProtection="1">
      <alignment vertical="center"/>
      <protection locked="0"/>
    </xf>
    <xf numFmtId="176" fontId="5" fillId="0" borderId="12" xfId="0" applyNumberFormat="1" applyFont="1" applyBorder="1" applyAlignment="1">
      <alignment vertical="center" shrinkToFit="1"/>
    </xf>
    <xf numFmtId="176" fontId="5" fillId="0" borderId="23" xfId="0" applyNumberFormat="1" applyFont="1" applyBorder="1" applyAlignment="1">
      <alignment vertical="center" shrinkToFit="1"/>
    </xf>
    <xf numFmtId="176" fontId="5" fillId="0" borderId="9" xfId="0" applyNumberFormat="1" applyFont="1" applyBorder="1" applyAlignment="1">
      <alignment vertical="center" shrinkToFit="1"/>
    </xf>
    <xf numFmtId="176" fontId="5" fillId="0" borderId="6" xfId="0" applyNumberFormat="1" applyFont="1" applyBorder="1" applyAlignment="1" applyProtection="1">
      <alignment vertical="center" wrapText="1"/>
      <protection locked="0"/>
    </xf>
    <xf numFmtId="176" fontId="6" fillId="0" borderId="14" xfId="0" applyNumberFormat="1" applyFont="1" applyBorder="1" applyAlignment="1" applyProtection="1">
      <alignment vertical="center" wrapText="1"/>
      <protection locked="0"/>
    </xf>
    <xf numFmtId="176" fontId="5" fillId="0" borderId="9" xfId="0" applyNumberFormat="1" applyFont="1" applyBorder="1" applyAlignment="1" applyProtection="1">
      <alignment horizontal="center" vertical="center"/>
      <protection locked="0"/>
    </xf>
    <xf numFmtId="176" fontId="5" fillId="0" borderId="15" xfId="0" applyNumberFormat="1" applyFont="1" applyBorder="1" applyAlignment="1" applyProtection="1">
      <alignment horizontal="center" vertical="center"/>
      <protection locked="0"/>
    </xf>
    <xf numFmtId="176" fontId="5" fillId="2" borderId="10" xfId="0" applyNumberFormat="1" applyFont="1" applyFill="1" applyBorder="1" applyAlignment="1" applyProtection="1">
      <alignment horizontal="center" vertical="center" shrinkToFit="1"/>
      <protection locked="0"/>
    </xf>
    <xf numFmtId="176" fontId="5" fillId="2" borderId="11" xfId="0" applyNumberFormat="1" applyFont="1" applyFill="1" applyBorder="1" applyAlignment="1" applyProtection="1">
      <alignment horizontal="center" vertical="center" shrinkToFit="1"/>
      <protection locked="0"/>
    </xf>
    <xf numFmtId="176" fontId="5" fillId="0" borderId="10" xfId="0" applyNumberFormat="1" applyFont="1" applyBorder="1" applyAlignment="1" applyProtection="1">
      <alignment horizontal="center" vertical="center" wrapText="1" shrinkToFit="1"/>
      <protection locked="0"/>
    </xf>
    <xf numFmtId="176" fontId="5" fillId="0" borderId="11" xfId="0" applyNumberFormat="1" applyFont="1" applyBorder="1" applyAlignment="1" applyProtection="1">
      <alignment horizontal="center" vertical="center" wrapText="1" shrinkToFit="1"/>
      <protection locked="0"/>
    </xf>
    <xf numFmtId="176" fontId="6" fillId="2" borderId="8" xfId="0" applyNumberFormat="1" applyFont="1" applyFill="1" applyBorder="1" applyAlignment="1" applyProtection="1">
      <alignment horizontal="center" vertical="center"/>
      <protection locked="0"/>
    </xf>
    <xf numFmtId="176" fontId="6" fillId="2" borderId="18" xfId="0" applyNumberFormat="1" applyFont="1" applyFill="1" applyBorder="1" applyAlignment="1" applyProtection="1">
      <alignment horizontal="center" vertical="center"/>
      <protection locked="0"/>
    </xf>
    <xf numFmtId="176" fontId="5" fillId="2" borderId="8" xfId="0" applyNumberFormat="1" applyFont="1" applyFill="1" applyBorder="1" applyAlignment="1" applyProtection="1">
      <alignment horizontal="center" vertical="center"/>
      <protection locked="0"/>
    </xf>
    <xf numFmtId="176" fontId="5" fillId="2" borderId="8" xfId="0" applyNumberFormat="1" applyFont="1" applyFill="1" applyBorder="1" applyAlignment="1" applyProtection="1">
      <alignment horizontal="center" vertical="center" shrinkToFit="1"/>
      <protection locked="0"/>
    </xf>
    <xf numFmtId="176" fontId="6" fillId="2" borderId="18" xfId="0" applyNumberFormat="1" applyFont="1" applyFill="1" applyBorder="1" applyAlignment="1" applyProtection="1">
      <alignment horizontal="center" vertical="center" shrinkToFit="1"/>
      <protection locked="0"/>
    </xf>
    <xf numFmtId="176" fontId="5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38" fontId="5" fillId="0" borderId="2" xfId="1" applyFont="1" applyFill="1" applyBorder="1" applyAlignment="1" applyProtection="1">
      <alignment horizontal="center" vertical="center" wrapText="1" shrinkToFit="1"/>
      <protection locked="0"/>
    </xf>
    <xf numFmtId="38" fontId="5" fillId="0" borderId="8" xfId="1" applyFont="1" applyFill="1" applyBorder="1" applyAlignment="1" applyProtection="1">
      <alignment vertical="center" wrapText="1" shrinkToFit="1"/>
      <protection locked="0"/>
    </xf>
    <xf numFmtId="177" fontId="7" fillId="0" borderId="0" xfId="0" applyNumberFormat="1" applyFont="1" applyFill="1" applyAlignment="1" applyProtection="1">
      <alignment horizontal="left" vertical="center" shrinkToFit="1"/>
      <protection locked="0"/>
    </xf>
    <xf numFmtId="176" fontId="5" fillId="0" borderId="0" xfId="0" applyNumberFormat="1" applyFont="1" applyAlignment="1" applyProtection="1">
      <alignment vertical="center"/>
      <protection locked="0"/>
    </xf>
    <xf numFmtId="176" fontId="6" fillId="0" borderId="0" xfId="0" applyNumberFormat="1" applyFont="1" applyAlignment="1">
      <alignment vertical="center"/>
    </xf>
    <xf numFmtId="176" fontId="5" fillId="0" borderId="12" xfId="0" applyNumberFormat="1" applyFont="1" applyBorder="1">
      <alignment vertical="center"/>
    </xf>
    <xf numFmtId="176" fontId="5" fillId="0" borderId="23" xfId="0" applyNumberFormat="1" applyFont="1" applyBorder="1">
      <alignment vertical="center"/>
    </xf>
    <xf numFmtId="176" fontId="5" fillId="0" borderId="9" xfId="0" applyNumberFormat="1" applyFont="1" applyBorder="1">
      <alignment vertical="center"/>
    </xf>
    <xf numFmtId="176" fontId="5" fillId="0" borderId="12" xfId="0" applyNumberFormat="1" applyFont="1" applyFill="1" applyBorder="1" applyAlignment="1">
      <alignment vertical="center" shrinkToFit="1"/>
    </xf>
    <xf numFmtId="176" fontId="6" fillId="0" borderId="23" xfId="0" applyNumberFormat="1" applyFont="1" applyFill="1" applyBorder="1" applyAlignment="1">
      <alignment vertical="center" shrinkToFit="1"/>
    </xf>
    <xf numFmtId="176" fontId="6" fillId="0" borderId="0" xfId="0" applyNumberFormat="1" applyFont="1">
      <alignment vertical="center"/>
    </xf>
    <xf numFmtId="176" fontId="5" fillId="0" borderId="12" xfId="0" applyNumberFormat="1" applyFont="1" applyBorder="1" applyAlignment="1" applyProtection="1">
      <alignment horizontal="center" vertical="center" wrapText="1"/>
      <protection locked="0"/>
    </xf>
    <xf numFmtId="176" fontId="5" fillId="0" borderId="16" xfId="0" applyNumberFormat="1" applyFont="1" applyBorder="1" applyAlignment="1" applyProtection="1">
      <alignment horizontal="center" vertical="center" wrapText="1"/>
      <protection locked="0"/>
    </xf>
    <xf numFmtId="176" fontId="5" fillId="0" borderId="8" xfId="0" applyNumberFormat="1" applyFont="1" applyBorder="1" applyProtection="1">
      <alignment vertical="center"/>
      <protection locked="0"/>
    </xf>
    <xf numFmtId="176" fontId="6" fillId="0" borderId="23" xfId="0" applyNumberFormat="1" applyFont="1" applyBorder="1" applyAlignment="1">
      <alignment vertical="center" shrinkToFit="1"/>
    </xf>
    <xf numFmtId="176" fontId="5" fillId="0" borderId="5" xfId="0" applyNumberFormat="1" applyFont="1" applyBorder="1" applyAlignment="1" applyProtection="1">
      <alignment vertical="center"/>
      <protection locked="0"/>
    </xf>
    <xf numFmtId="176" fontId="5" fillId="0" borderId="13" xfId="0" applyNumberFormat="1" applyFont="1" applyBorder="1" applyAlignment="1" applyProtection="1">
      <alignment vertical="center"/>
      <protection locked="0"/>
    </xf>
    <xf numFmtId="176" fontId="5" fillId="0" borderId="0" xfId="0" applyNumberFormat="1" applyFont="1" applyBorder="1" applyAlignment="1" applyProtection="1">
      <alignment vertical="center"/>
      <protection locked="0"/>
    </xf>
    <xf numFmtId="176" fontId="5" fillId="0" borderId="20" xfId="0" applyNumberFormat="1" applyFont="1" applyBorder="1" applyAlignment="1" applyProtection="1">
      <alignment vertical="center"/>
      <protection locked="0"/>
    </xf>
    <xf numFmtId="176" fontId="5" fillId="0" borderId="21" xfId="0" applyNumberFormat="1" applyFont="1" applyBorder="1" applyAlignment="1" applyProtection="1">
      <alignment vertical="center"/>
      <protection locked="0"/>
    </xf>
    <xf numFmtId="176" fontId="5" fillId="0" borderId="34" xfId="0" applyNumberFormat="1" applyFont="1" applyBorder="1" applyAlignment="1">
      <alignment horizontal="left" vertical="center" shrinkToFit="1"/>
    </xf>
    <xf numFmtId="176" fontId="5" fillId="0" borderId="35" xfId="0" applyNumberFormat="1" applyFont="1" applyBorder="1" applyAlignment="1">
      <alignment horizontal="left" vertical="center" shrinkToFit="1"/>
    </xf>
    <xf numFmtId="176" fontId="5" fillId="0" borderId="36" xfId="0" applyNumberFormat="1" applyFont="1" applyBorder="1" applyAlignment="1">
      <alignment horizontal="left" vertical="center" shrinkToFit="1"/>
    </xf>
    <xf numFmtId="176" fontId="5" fillId="2" borderId="18" xfId="0" applyNumberFormat="1" applyFont="1" applyFill="1" applyBorder="1" applyAlignment="1" applyProtection="1">
      <alignment horizontal="center" vertical="center" shrinkToFit="1"/>
      <protection locked="0"/>
    </xf>
    <xf numFmtId="176" fontId="5" fillId="0" borderId="11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8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5BCBE-F33F-4701-A51D-51BB09A20C1C}">
  <sheetPr>
    <pageSetUpPr fitToPage="1"/>
  </sheetPr>
  <dimension ref="A1:T42"/>
  <sheetViews>
    <sheetView view="pageBreakPreview" zoomScaleNormal="100" zoomScaleSheetLayoutView="100" workbookViewId="0">
      <pane xSplit="2" ySplit="4" topLeftCell="C5" activePane="bottomRight" state="frozen"/>
      <selection activeCell="E9" sqref="E9"/>
      <selection pane="topRight" activeCell="E9" sqref="E9"/>
      <selection pane="bottomLeft" activeCell="E9" sqref="E9"/>
      <selection pane="bottomRight" activeCell="I32" sqref="I32"/>
    </sheetView>
  </sheetViews>
  <sheetFormatPr defaultRowHeight="17.100000000000001" customHeight="1" x14ac:dyDescent="0.15"/>
  <cols>
    <col min="1" max="1" width="4.5" style="56" bestFit="1" customWidth="1"/>
    <col min="2" max="2" width="32.75" style="56" bestFit="1" customWidth="1"/>
    <col min="3" max="3" width="9.25" style="56" bestFit="1" customWidth="1"/>
    <col min="4" max="4" width="11" style="56" bestFit="1" customWidth="1"/>
    <col min="5" max="5" width="14.5" style="56" customWidth="1"/>
    <col min="6" max="6" width="11.625" style="56" bestFit="1" customWidth="1"/>
    <col min="7" max="7" width="9" style="56"/>
    <col min="8" max="8" width="11.625" style="56" bestFit="1" customWidth="1"/>
    <col min="9" max="9" width="9" style="56"/>
    <col min="10" max="10" width="9.5" style="56" bestFit="1" customWidth="1"/>
    <col min="11" max="11" width="9" style="56" customWidth="1"/>
    <col min="12" max="12" width="11.625" style="56" customWidth="1"/>
    <col min="13" max="13" width="10.75" style="56" customWidth="1"/>
    <col min="14" max="14" width="13.875" style="56" customWidth="1"/>
    <col min="15" max="15" width="13.875" style="33" bestFit="1" customWidth="1"/>
    <col min="16" max="16" width="12.75" style="56" bestFit="1" customWidth="1"/>
    <col min="17" max="18" width="9" style="56"/>
    <col min="19" max="19" width="12.875" style="56" customWidth="1"/>
    <col min="20" max="23" width="9" style="56"/>
    <col min="24" max="24" width="12.125" style="56" bestFit="1" customWidth="1"/>
    <col min="25" max="25" width="13.25" style="56" bestFit="1" customWidth="1"/>
    <col min="26" max="16384" width="9" style="56"/>
  </cols>
  <sheetData>
    <row r="1" spans="1:20" ht="17.100000000000001" customHeight="1" x14ac:dyDescent="0.15">
      <c r="A1" s="58"/>
      <c r="B1" s="115" t="s">
        <v>0</v>
      </c>
      <c r="C1" s="117" t="s">
        <v>1</v>
      </c>
      <c r="D1" s="117"/>
      <c r="E1" s="117"/>
      <c r="F1" s="118" t="s">
        <v>2</v>
      </c>
      <c r="G1" s="118"/>
      <c r="H1" s="118"/>
      <c r="I1" s="118"/>
      <c r="J1" s="118"/>
      <c r="K1" s="118"/>
      <c r="L1" s="118"/>
      <c r="M1" s="119" t="s">
        <v>3</v>
      </c>
      <c r="N1" s="121" t="s">
        <v>4</v>
      </c>
      <c r="O1" s="141" t="s">
        <v>5</v>
      </c>
      <c r="P1" s="107" t="s">
        <v>6</v>
      </c>
      <c r="Q1" s="109" t="s">
        <v>153</v>
      </c>
      <c r="R1" s="110"/>
      <c r="S1" s="110"/>
      <c r="T1" s="126" t="s">
        <v>7</v>
      </c>
    </row>
    <row r="2" spans="1:20" ht="17.100000000000001" customHeight="1" x14ac:dyDescent="0.15">
      <c r="A2" s="7"/>
      <c r="B2" s="116"/>
      <c r="C2" s="128" t="s">
        <v>8</v>
      </c>
      <c r="D2" s="130" t="s">
        <v>9</v>
      </c>
      <c r="E2" s="132" t="s">
        <v>10</v>
      </c>
      <c r="F2" s="8" t="s">
        <v>11</v>
      </c>
      <c r="G2" s="131" t="s">
        <v>9</v>
      </c>
      <c r="H2" s="8" t="s">
        <v>11</v>
      </c>
      <c r="I2" s="131" t="s">
        <v>9</v>
      </c>
      <c r="J2" s="8" t="s">
        <v>11</v>
      </c>
      <c r="K2" s="131" t="s">
        <v>9</v>
      </c>
      <c r="L2" s="139" t="s">
        <v>12</v>
      </c>
      <c r="M2" s="120"/>
      <c r="N2" s="122"/>
      <c r="O2" s="142"/>
      <c r="P2" s="108"/>
      <c r="Q2" s="111"/>
      <c r="R2" s="112"/>
      <c r="S2" s="112"/>
      <c r="T2" s="127"/>
    </row>
    <row r="3" spans="1:20" ht="17.100000000000001" customHeight="1" x14ac:dyDescent="0.15">
      <c r="A3" s="7"/>
      <c r="B3" s="116"/>
      <c r="C3" s="128"/>
      <c r="D3" s="130"/>
      <c r="E3" s="132"/>
      <c r="F3" s="8" t="s">
        <v>13</v>
      </c>
      <c r="G3" s="134"/>
      <c r="H3" s="8" t="s">
        <v>14</v>
      </c>
      <c r="I3" s="136"/>
      <c r="J3" s="8"/>
      <c r="K3" s="137"/>
      <c r="L3" s="139"/>
      <c r="M3" s="120"/>
      <c r="N3" s="122"/>
      <c r="O3" s="142"/>
      <c r="P3" s="108"/>
      <c r="Q3" s="111"/>
      <c r="R3" s="112"/>
      <c r="S3" s="112"/>
      <c r="T3" s="127"/>
    </row>
    <row r="4" spans="1:20" ht="17.100000000000001" customHeight="1" x14ac:dyDescent="0.15">
      <c r="A4" s="7"/>
      <c r="B4" s="116"/>
      <c r="C4" s="129"/>
      <c r="D4" s="131"/>
      <c r="E4" s="133"/>
      <c r="F4" s="8" t="s">
        <v>15</v>
      </c>
      <c r="G4" s="134"/>
      <c r="H4" s="8" t="s">
        <v>16</v>
      </c>
      <c r="I4" s="136"/>
      <c r="J4" s="8" t="s">
        <v>17</v>
      </c>
      <c r="K4" s="137"/>
      <c r="L4" s="140"/>
      <c r="M4" s="120"/>
      <c r="N4" s="122"/>
      <c r="O4" s="142"/>
      <c r="P4" s="108"/>
      <c r="Q4" s="111"/>
      <c r="R4" s="112"/>
      <c r="S4" s="112"/>
      <c r="T4" s="127"/>
    </row>
    <row r="5" spans="1:20" ht="17.100000000000001" customHeight="1" x14ac:dyDescent="0.15">
      <c r="A5" s="7"/>
      <c r="B5" s="116"/>
      <c r="C5" s="9"/>
      <c r="D5" s="10"/>
      <c r="E5" s="11" t="s">
        <v>33</v>
      </c>
      <c r="F5" s="8" t="s">
        <v>18</v>
      </c>
      <c r="G5" s="135"/>
      <c r="H5" s="8" t="s">
        <v>19</v>
      </c>
      <c r="I5" s="135"/>
      <c r="J5" s="8" t="s">
        <v>20</v>
      </c>
      <c r="K5" s="138"/>
      <c r="L5" s="12" t="s">
        <v>38</v>
      </c>
      <c r="M5" s="10" t="s">
        <v>34</v>
      </c>
      <c r="N5" s="13" t="s">
        <v>35</v>
      </c>
      <c r="O5" s="14" t="s">
        <v>41</v>
      </c>
      <c r="P5" s="12" t="s">
        <v>42</v>
      </c>
      <c r="Q5" s="111"/>
      <c r="R5" s="112"/>
      <c r="S5" s="112"/>
      <c r="T5" s="127"/>
    </row>
    <row r="6" spans="1:20" ht="17.100000000000001" customHeight="1" x14ac:dyDescent="0.15">
      <c r="A6" s="15"/>
      <c r="B6" s="16"/>
      <c r="C6" s="17" t="s">
        <v>36</v>
      </c>
      <c r="D6" s="57" t="s">
        <v>21</v>
      </c>
      <c r="E6" s="18" t="s">
        <v>22</v>
      </c>
      <c r="F6" s="8" t="s">
        <v>23</v>
      </c>
      <c r="G6" s="57" t="s">
        <v>21</v>
      </c>
      <c r="H6" s="8" t="s">
        <v>23</v>
      </c>
      <c r="I6" s="57" t="s">
        <v>21</v>
      </c>
      <c r="J6" s="8" t="s">
        <v>23</v>
      </c>
      <c r="K6" s="57" t="s">
        <v>21</v>
      </c>
      <c r="L6" s="8" t="s">
        <v>22</v>
      </c>
      <c r="M6" s="57" t="s">
        <v>22</v>
      </c>
      <c r="N6" s="18" t="s">
        <v>22</v>
      </c>
      <c r="O6" s="19" t="s">
        <v>22</v>
      </c>
      <c r="P6" s="8" t="s">
        <v>22</v>
      </c>
      <c r="Q6" s="113"/>
      <c r="R6" s="114"/>
      <c r="S6" s="114"/>
      <c r="T6" s="127"/>
    </row>
    <row r="7" spans="1:20" ht="17.100000000000001" customHeight="1" x14ac:dyDescent="0.15">
      <c r="A7" s="20">
        <v>1</v>
      </c>
      <c r="B7" s="21" t="s">
        <v>124</v>
      </c>
      <c r="C7" s="71">
        <v>368</v>
      </c>
      <c r="D7" s="1"/>
      <c r="E7" s="72">
        <f>D7*C7*12*0.85</f>
        <v>0</v>
      </c>
      <c r="F7" s="71">
        <v>219004</v>
      </c>
      <c r="G7" s="1"/>
      <c r="H7" s="71">
        <v>391081</v>
      </c>
      <c r="I7" s="1"/>
      <c r="J7" s="71"/>
      <c r="K7" s="1"/>
      <c r="L7" s="72">
        <f>F7*G7+H7*I7+J7*K7</f>
        <v>0</v>
      </c>
      <c r="M7" s="2"/>
      <c r="N7" s="71">
        <f>INT(E7+L7+M7)</f>
        <v>0</v>
      </c>
      <c r="O7" s="73">
        <v>18400600</v>
      </c>
      <c r="P7" s="65" t="str">
        <f>IF(E7=0," ",O7-N7)</f>
        <v xml:space="preserve"> </v>
      </c>
      <c r="Q7" s="123" t="s">
        <v>123</v>
      </c>
      <c r="R7" s="124" t="s">
        <v>95</v>
      </c>
      <c r="S7" s="125" t="s">
        <v>95</v>
      </c>
      <c r="T7" s="63"/>
    </row>
    <row r="8" spans="1:20" ht="17.100000000000001" customHeight="1" x14ac:dyDescent="0.15">
      <c r="A8" s="20">
        <v>2</v>
      </c>
      <c r="B8" s="21" t="s">
        <v>125</v>
      </c>
      <c r="C8" s="71">
        <v>56</v>
      </c>
      <c r="D8" s="1"/>
      <c r="E8" s="72">
        <f t="shared" ref="E8:E28" si="0">D8*C8*12*0.85</f>
        <v>0</v>
      </c>
      <c r="F8" s="71">
        <v>16466</v>
      </c>
      <c r="G8" s="1"/>
      <c r="H8" s="71">
        <v>38217</v>
      </c>
      <c r="I8" s="1"/>
      <c r="J8" s="71"/>
      <c r="K8" s="1"/>
      <c r="L8" s="72">
        <f t="shared" ref="L8:L28" si="1">F8*G8+H8*I8+J8*K8</f>
        <v>0</v>
      </c>
      <c r="M8" s="2"/>
      <c r="N8" s="71">
        <f>INT(E8+L8+M8)</f>
        <v>0</v>
      </c>
      <c r="O8" s="73">
        <v>2048736</v>
      </c>
      <c r="P8" s="65" t="str">
        <f t="shared" ref="P8:P28" si="2">IF(E8=0," ",O8-N8)</f>
        <v xml:space="preserve"> </v>
      </c>
      <c r="Q8" s="123" t="s">
        <v>95</v>
      </c>
      <c r="R8" s="124" t="s">
        <v>95</v>
      </c>
      <c r="S8" s="125" t="s">
        <v>95</v>
      </c>
      <c r="T8" s="63"/>
    </row>
    <row r="9" spans="1:20" ht="17.100000000000001" customHeight="1" x14ac:dyDescent="0.15">
      <c r="A9" s="20">
        <v>3</v>
      </c>
      <c r="B9" s="21" t="s">
        <v>126</v>
      </c>
      <c r="C9" s="71">
        <v>152</v>
      </c>
      <c r="D9" s="1"/>
      <c r="E9" s="72">
        <f t="shared" si="0"/>
        <v>0</v>
      </c>
      <c r="F9" s="71">
        <v>39231</v>
      </c>
      <c r="G9" s="1"/>
      <c r="H9" s="71">
        <v>86019</v>
      </c>
      <c r="I9" s="1"/>
      <c r="J9" s="71"/>
      <c r="K9" s="1"/>
      <c r="L9" s="72">
        <f t="shared" si="1"/>
        <v>0</v>
      </c>
      <c r="M9" s="2"/>
      <c r="N9" s="71">
        <f t="shared" ref="N9:N27" si="3">INT(E9+L9+M9)</f>
        <v>0</v>
      </c>
      <c r="O9" s="73">
        <v>5109703</v>
      </c>
      <c r="P9" s="65" t="str">
        <f t="shared" si="2"/>
        <v xml:space="preserve"> </v>
      </c>
      <c r="Q9" s="123" t="s">
        <v>95</v>
      </c>
      <c r="R9" s="124" t="s">
        <v>95</v>
      </c>
      <c r="S9" s="125" t="s">
        <v>95</v>
      </c>
      <c r="T9" s="63"/>
    </row>
    <row r="10" spans="1:20" ht="17.100000000000001" customHeight="1" x14ac:dyDescent="0.15">
      <c r="A10" s="20">
        <v>4</v>
      </c>
      <c r="B10" s="21" t="s">
        <v>127</v>
      </c>
      <c r="C10" s="71">
        <v>218</v>
      </c>
      <c r="D10" s="1"/>
      <c r="E10" s="72">
        <f t="shared" si="0"/>
        <v>0</v>
      </c>
      <c r="F10" s="71">
        <v>60305</v>
      </c>
      <c r="G10" s="1"/>
      <c r="H10" s="71">
        <v>122384</v>
      </c>
      <c r="I10" s="1"/>
      <c r="J10" s="71"/>
      <c r="K10" s="1"/>
      <c r="L10" s="72">
        <f t="shared" si="1"/>
        <v>0</v>
      </c>
      <c r="M10" s="2"/>
      <c r="N10" s="71">
        <f t="shared" si="3"/>
        <v>0</v>
      </c>
      <c r="O10" s="73">
        <v>7391463</v>
      </c>
      <c r="P10" s="65" t="str">
        <f t="shared" si="2"/>
        <v xml:space="preserve"> </v>
      </c>
      <c r="Q10" s="123" t="s">
        <v>95</v>
      </c>
      <c r="R10" s="124" t="s">
        <v>95</v>
      </c>
      <c r="S10" s="125" t="s">
        <v>95</v>
      </c>
      <c r="T10" s="63"/>
    </row>
    <row r="11" spans="1:20" ht="17.100000000000001" customHeight="1" x14ac:dyDescent="0.15">
      <c r="A11" s="20">
        <v>5</v>
      </c>
      <c r="B11" s="21" t="s">
        <v>128</v>
      </c>
      <c r="C11" s="71">
        <v>204</v>
      </c>
      <c r="D11" s="1"/>
      <c r="E11" s="72">
        <f t="shared" si="0"/>
        <v>0</v>
      </c>
      <c r="F11" s="71">
        <v>50346</v>
      </c>
      <c r="G11" s="1"/>
      <c r="H11" s="71">
        <v>110040</v>
      </c>
      <c r="I11" s="1"/>
      <c r="J11" s="71"/>
      <c r="K11" s="1"/>
      <c r="L11" s="72">
        <f t="shared" si="1"/>
        <v>0</v>
      </c>
      <c r="M11" s="2"/>
      <c r="N11" s="71">
        <f t="shared" si="3"/>
        <v>0</v>
      </c>
      <c r="O11" s="73">
        <v>6707086</v>
      </c>
      <c r="P11" s="65" t="str">
        <f t="shared" si="2"/>
        <v xml:space="preserve"> </v>
      </c>
      <c r="Q11" s="123" t="s">
        <v>95</v>
      </c>
      <c r="R11" s="124" t="s">
        <v>95</v>
      </c>
      <c r="S11" s="125" t="s">
        <v>95</v>
      </c>
      <c r="T11" s="63"/>
    </row>
    <row r="12" spans="1:20" ht="17.100000000000001" customHeight="1" x14ac:dyDescent="0.15">
      <c r="A12" s="20">
        <v>6</v>
      </c>
      <c r="B12" s="21" t="s">
        <v>129</v>
      </c>
      <c r="C12" s="71">
        <v>141</v>
      </c>
      <c r="D12" s="1"/>
      <c r="E12" s="72">
        <f t="shared" si="0"/>
        <v>0</v>
      </c>
      <c r="F12" s="71">
        <v>40499</v>
      </c>
      <c r="G12" s="1"/>
      <c r="H12" s="71">
        <v>102436</v>
      </c>
      <c r="I12" s="1"/>
      <c r="J12" s="71"/>
      <c r="K12" s="1"/>
      <c r="L12" s="72">
        <f t="shared" si="1"/>
        <v>0</v>
      </c>
      <c r="M12" s="2"/>
      <c r="N12" s="71">
        <f t="shared" si="3"/>
        <v>0</v>
      </c>
      <c r="O12" s="73">
        <v>5258250</v>
      </c>
      <c r="P12" s="65" t="str">
        <f t="shared" si="2"/>
        <v xml:space="preserve"> </v>
      </c>
      <c r="Q12" s="123" t="s">
        <v>95</v>
      </c>
      <c r="R12" s="124" t="s">
        <v>95</v>
      </c>
      <c r="S12" s="125" t="s">
        <v>95</v>
      </c>
      <c r="T12" s="63"/>
    </row>
    <row r="13" spans="1:20" ht="17.100000000000001" customHeight="1" x14ac:dyDescent="0.15">
      <c r="A13" s="20">
        <v>7</v>
      </c>
      <c r="B13" s="21" t="s">
        <v>130</v>
      </c>
      <c r="C13" s="71">
        <v>183</v>
      </c>
      <c r="D13" s="1"/>
      <c r="E13" s="72">
        <f t="shared" si="0"/>
        <v>0</v>
      </c>
      <c r="F13" s="71">
        <v>53696</v>
      </c>
      <c r="G13" s="1"/>
      <c r="H13" s="71">
        <v>124372</v>
      </c>
      <c r="I13" s="1"/>
      <c r="J13" s="71"/>
      <c r="K13" s="1"/>
      <c r="L13" s="72">
        <f t="shared" si="1"/>
        <v>0</v>
      </c>
      <c r="M13" s="2"/>
      <c r="N13" s="71">
        <f t="shared" si="3"/>
        <v>0</v>
      </c>
      <c r="O13" s="73">
        <v>6682785</v>
      </c>
      <c r="P13" s="65" t="str">
        <f t="shared" si="2"/>
        <v xml:space="preserve"> </v>
      </c>
      <c r="Q13" s="123" t="s">
        <v>95</v>
      </c>
      <c r="R13" s="124" t="s">
        <v>95</v>
      </c>
      <c r="S13" s="125" t="s">
        <v>95</v>
      </c>
      <c r="T13" s="63"/>
    </row>
    <row r="14" spans="1:20" ht="17.100000000000001" customHeight="1" x14ac:dyDescent="0.15">
      <c r="A14" s="20">
        <v>8</v>
      </c>
      <c r="B14" s="21" t="s">
        <v>131</v>
      </c>
      <c r="C14" s="71">
        <v>134</v>
      </c>
      <c r="D14" s="1"/>
      <c r="E14" s="72">
        <f t="shared" si="0"/>
        <v>0</v>
      </c>
      <c r="F14" s="71">
        <v>36034</v>
      </c>
      <c r="G14" s="1"/>
      <c r="H14" s="71">
        <v>72104</v>
      </c>
      <c r="I14" s="1"/>
      <c r="J14" s="71"/>
      <c r="K14" s="1"/>
      <c r="L14" s="72">
        <f t="shared" si="1"/>
        <v>0</v>
      </c>
      <c r="M14" s="2"/>
      <c r="N14" s="71">
        <f t="shared" si="3"/>
        <v>0</v>
      </c>
      <c r="O14" s="73">
        <v>4462392</v>
      </c>
      <c r="P14" s="65" t="str">
        <f t="shared" si="2"/>
        <v xml:space="preserve"> </v>
      </c>
      <c r="Q14" s="146" t="s">
        <v>95</v>
      </c>
      <c r="R14" s="147" t="s">
        <v>95</v>
      </c>
      <c r="S14" s="148" t="s">
        <v>95</v>
      </c>
      <c r="T14" s="63"/>
    </row>
    <row r="15" spans="1:20" ht="17.100000000000001" customHeight="1" x14ac:dyDescent="0.15">
      <c r="A15" s="20">
        <v>9</v>
      </c>
      <c r="B15" s="21" t="s">
        <v>132</v>
      </c>
      <c r="C15" s="71">
        <v>130</v>
      </c>
      <c r="D15" s="1"/>
      <c r="E15" s="72">
        <f t="shared" si="0"/>
        <v>0</v>
      </c>
      <c r="F15" s="71">
        <v>38022</v>
      </c>
      <c r="G15" s="1"/>
      <c r="H15" s="71">
        <v>77627</v>
      </c>
      <c r="I15" s="1"/>
      <c r="J15" s="71"/>
      <c r="K15" s="1"/>
      <c r="L15" s="72">
        <f t="shared" si="1"/>
        <v>0</v>
      </c>
      <c r="M15" s="2"/>
      <c r="N15" s="71">
        <f t="shared" si="3"/>
        <v>0</v>
      </c>
      <c r="O15" s="73">
        <v>4538822</v>
      </c>
      <c r="P15" s="65" t="str">
        <f t="shared" si="2"/>
        <v xml:space="preserve"> </v>
      </c>
      <c r="Q15" s="123" t="s">
        <v>95</v>
      </c>
      <c r="R15" s="124" t="s">
        <v>95</v>
      </c>
      <c r="S15" s="125" t="s">
        <v>95</v>
      </c>
      <c r="T15" s="63"/>
    </row>
    <row r="16" spans="1:20" ht="17.100000000000001" customHeight="1" x14ac:dyDescent="0.15">
      <c r="A16" s="20">
        <v>10</v>
      </c>
      <c r="B16" s="21" t="s">
        <v>133</v>
      </c>
      <c r="C16" s="71">
        <v>120</v>
      </c>
      <c r="D16" s="1"/>
      <c r="E16" s="72">
        <f t="shared" si="0"/>
        <v>0</v>
      </c>
      <c r="F16" s="71">
        <v>27739</v>
      </c>
      <c r="G16" s="1"/>
      <c r="H16" s="71">
        <v>56906</v>
      </c>
      <c r="I16" s="1"/>
      <c r="J16" s="71"/>
      <c r="K16" s="1"/>
      <c r="L16" s="72">
        <f t="shared" si="1"/>
        <v>0</v>
      </c>
      <c r="M16" s="2"/>
      <c r="N16" s="71">
        <f t="shared" si="3"/>
        <v>0</v>
      </c>
      <c r="O16" s="73">
        <v>3756968</v>
      </c>
      <c r="P16" s="65" t="str">
        <f t="shared" si="2"/>
        <v xml:space="preserve"> </v>
      </c>
      <c r="Q16" s="123" t="s">
        <v>95</v>
      </c>
      <c r="R16" s="124" t="s">
        <v>95</v>
      </c>
      <c r="S16" s="125" t="s">
        <v>95</v>
      </c>
      <c r="T16" s="63"/>
    </row>
    <row r="17" spans="1:20" ht="17.100000000000001" customHeight="1" x14ac:dyDescent="0.15">
      <c r="A17" s="20">
        <v>11</v>
      </c>
      <c r="B17" s="21" t="s">
        <v>134</v>
      </c>
      <c r="C17" s="71">
        <v>154</v>
      </c>
      <c r="D17" s="1"/>
      <c r="E17" s="72">
        <f t="shared" si="0"/>
        <v>0</v>
      </c>
      <c r="F17" s="71">
        <v>53025</v>
      </c>
      <c r="G17" s="1"/>
      <c r="H17" s="71">
        <v>121948</v>
      </c>
      <c r="I17" s="1"/>
      <c r="J17" s="71"/>
      <c r="K17" s="1"/>
      <c r="L17" s="72">
        <f t="shared" si="1"/>
        <v>0</v>
      </c>
      <c r="M17" s="2"/>
      <c r="N17" s="71">
        <f t="shared" si="3"/>
        <v>0</v>
      </c>
      <c r="O17" s="73">
        <v>6114929</v>
      </c>
      <c r="P17" s="65" t="str">
        <f t="shared" si="2"/>
        <v xml:space="preserve"> </v>
      </c>
      <c r="Q17" s="123" t="s">
        <v>95</v>
      </c>
      <c r="R17" s="124" t="s">
        <v>95</v>
      </c>
      <c r="S17" s="125" t="s">
        <v>95</v>
      </c>
      <c r="T17" s="63"/>
    </row>
    <row r="18" spans="1:20" ht="17.100000000000001" customHeight="1" x14ac:dyDescent="0.15">
      <c r="A18" s="20">
        <v>12</v>
      </c>
      <c r="B18" s="21" t="s">
        <v>135</v>
      </c>
      <c r="C18" s="71">
        <v>143</v>
      </c>
      <c r="D18" s="1"/>
      <c r="E18" s="72">
        <f t="shared" si="0"/>
        <v>0</v>
      </c>
      <c r="F18" s="71">
        <v>47145</v>
      </c>
      <c r="G18" s="1"/>
      <c r="H18" s="71">
        <v>113454</v>
      </c>
      <c r="I18" s="1"/>
      <c r="J18" s="71"/>
      <c r="K18" s="1"/>
      <c r="L18" s="72">
        <f t="shared" si="1"/>
        <v>0</v>
      </c>
      <c r="M18" s="2"/>
      <c r="N18" s="71">
        <f t="shared" si="3"/>
        <v>0</v>
      </c>
      <c r="O18" s="73">
        <v>5639831</v>
      </c>
      <c r="P18" s="65" t="str">
        <f t="shared" si="2"/>
        <v xml:space="preserve"> </v>
      </c>
      <c r="Q18" s="123" t="s">
        <v>95</v>
      </c>
      <c r="R18" s="124" t="s">
        <v>95</v>
      </c>
      <c r="S18" s="125" t="s">
        <v>95</v>
      </c>
      <c r="T18" s="63"/>
    </row>
    <row r="19" spans="1:20" ht="17.100000000000001" customHeight="1" x14ac:dyDescent="0.15">
      <c r="A19" s="20">
        <v>13</v>
      </c>
      <c r="B19" s="21" t="s">
        <v>136</v>
      </c>
      <c r="C19" s="71">
        <v>153</v>
      </c>
      <c r="D19" s="1"/>
      <c r="E19" s="72">
        <f t="shared" si="0"/>
        <v>0</v>
      </c>
      <c r="F19" s="71">
        <v>51404</v>
      </c>
      <c r="G19" s="1"/>
      <c r="H19" s="71">
        <v>110609</v>
      </c>
      <c r="I19" s="1"/>
      <c r="J19" s="71"/>
      <c r="K19" s="1"/>
      <c r="L19" s="72">
        <f t="shared" si="1"/>
        <v>0</v>
      </c>
      <c r="M19" s="2"/>
      <c r="N19" s="71">
        <f t="shared" si="3"/>
        <v>0</v>
      </c>
      <c r="O19" s="73">
        <v>5846695</v>
      </c>
      <c r="P19" s="65" t="str">
        <f t="shared" si="2"/>
        <v xml:space="preserve"> </v>
      </c>
      <c r="Q19" s="123" t="s">
        <v>95</v>
      </c>
      <c r="R19" s="124" t="s">
        <v>95</v>
      </c>
      <c r="S19" s="125" t="s">
        <v>95</v>
      </c>
      <c r="T19" s="63"/>
    </row>
    <row r="20" spans="1:20" ht="17.100000000000001" customHeight="1" x14ac:dyDescent="0.15">
      <c r="A20" s="20">
        <v>14</v>
      </c>
      <c r="B20" s="21" t="s">
        <v>137</v>
      </c>
      <c r="C20" s="71">
        <v>195</v>
      </c>
      <c r="D20" s="1"/>
      <c r="E20" s="72">
        <f>D20*C20*12*0.85</f>
        <v>0</v>
      </c>
      <c r="F20" s="71">
        <v>119153</v>
      </c>
      <c r="G20" s="1"/>
      <c r="H20" s="71">
        <v>214960</v>
      </c>
      <c r="I20" s="1"/>
      <c r="J20" s="71"/>
      <c r="K20" s="1"/>
      <c r="L20" s="72">
        <f>F20*G20+H20*I20+J20*K20</f>
        <v>0</v>
      </c>
      <c r="M20" s="2"/>
      <c r="N20" s="71">
        <f>INT(E20+L20+M20)</f>
        <v>0</v>
      </c>
      <c r="O20" s="73">
        <v>9961828</v>
      </c>
      <c r="P20" s="65" t="str">
        <f t="shared" si="2"/>
        <v xml:space="preserve"> </v>
      </c>
      <c r="Q20" s="146" t="s">
        <v>95</v>
      </c>
      <c r="R20" s="147" t="s">
        <v>95</v>
      </c>
      <c r="S20" s="148" t="s">
        <v>95</v>
      </c>
      <c r="T20" s="63"/>
    </row>
    <row r="21" spans="1:20" ht="17.100000000000001" customHeight="1" x14ac:dyDescent="0.15">
      <c r="A21" s="20">
        <v>15</v>
      </c>
      <c r="B21" s="21" t="s">
        <v>138</v>
      </c>
      <c r="C21" s="71">
        <v>74</v>
      </c>
      <c r="D21" s="1"/>
      <c r="E21" s="72">
        <f t="shared" si="0"/>
        <v>0</v>
      </c>
      <c r="F21" s="71">
        <v>36209</v>
      </c>
      <c r="G21" s="1"/>
      <c r="H21" s="71">
        <v>65569</v>
      </c>
      <c r="I21" s="1"/>
      <c r="J21" s="71"/>
      <c r="K21" s="1"/>
      <c r="L21" s="72">
        <f t="shared" si="1"/>
        <v>0</v>
      </c>
      <c r="M21" s="2"/>
      <c r="N21" s="71">
        <f t="shared" si="3"/>
        <v>0</v>
      </c>
      <c r="O21" s="73">
        <v>3290056</v>
      </c>
      <c r="P21" s="65" t="str">
        <f t="shared" si="2"/>
        <v xml:space="preserve"> </v>
      </c>
      <c r="Q21" s="123" t="s">
        <v>95</v>
      </c>
      <c r="R21" s="124" t="s">
        <v>95</v>
      </c>
      <c r="S21" s="125" t="s">
        <v>95</v>
      </c>
      <c r="T21" s="63"/>
    </row>
    <row r="22" spans="1:20" ht="17.100000000000001" customHeight="1" x14ac:dyDescent="0.15">
      <c r="A22" s="20">
        <v>16</v>
      </c>
      <c r="B22" s="21" t="s">
        <v>139</v>
      </c>
      <c r="C22" s="71">
        <v>47</v>
      </c>
      <c r="D22" s="1"/>
      <c r="E22" s="72">
        <f t="shared" si="0"/>
        <v>0</v>
      </c>
      <c r="F22" s="71">
        <v>15641</v>
      </c>
      <c r="G22" s="1"/>
      <c r="H22" s="71">
        <v>31953</v>
      </c>
      <c r="I22" s="1"/>
      <c r="J22" s="71"/>
      <c r="K22" s="1"/>
      <c r="L22" s="72">
        <f t="shared" si="1"/>
        <v>0</v>
      </c>
      <c r="M22" s="2"/>
      <c r="N22" s="71">
        <f t="shared" si="3"/>
        <v>0</v>
      </c>
      <c r="O22" s="73">
        <v>1754104</v>
      </c>
      <c r="P22" s="65" t="str">
        <f t="shared" si="2"/>
        <v xml:space="preserve"> </v>
      </c>
      <c r="Q22" s="123" t="s">
        <v>95</v>
      </c>
      <c r="R22" s="124" t="s">
        <v>95</v>
      </c>
      <c r="S22" s="125" t="s">
        <v>95</v>
      </c>
      <c r="T22" s="63"/>
    </row>
    <row r="23" spans="1:20" ht="17.100000000000001" customHeight="1" x14ac:dyDescent="0.15">
      <c r="A23" s="20">
        <v>17</v>
      </c>
      <c r="B23" s="21" t="s">
        <v>140</v>
      </c>
      <c r="C23" s="71">
        <v>101</v>
      </c>
      <c r="D23" s="1"/>
      <c r="E23" s="72">
        <f t="shared" si="0"/>
        <v>0</v>
      </c>
      <c r="F23" s="71">
        <v>27568</v>
      </c>
      <c r="G23" s="1"/>
      <c r="H23" s="71">
        <v>83263</v>
      </c>
      <c r="I23" s="1"/>
      <c r="J23" s="71"/>
      <c r="K23" s="1"/>
      <c r="L23" s="72">
        <f t="shared" si="1"/>
        <v>0</v>
      </c>
      <c r="M23" s="2"/>
      <c r="N23" s="71">
        <f t="shared" si="3"/>
        <v>0</v>
      </c>
      <c r="O23" s="73">
        <v>3647727</v>
      </c>
      <c r="P23" s="65" t="str">
        <f t="shared" si="2"/>
        <v xml:space="preserve"> </v>
      </c>
      <c r="Q23" s="123" t="s">
        <v>141</v>
      </c>
      <c r="R23" s="124" t="s">
        <v>141</v>
      </c>
      <c r="S23" s="125" t="s">
        <v>141</v>
      </c>
      <c r="T23" s="63"/>
    </row>
    <row r="24" spans="1:20" ht="17.100000000000001" customHeight="1" x14ac:dyDescent="0.15">
      <c r="A24" s="20">
        <v>18</v>
      </c>
      <c r="B24" s="21" t="s">
        <v>142</v>
      </c>
      <c r="C24" s="71">
        <v>101</v>
      </c>
      <c r="D24" s="1"/>
      <c r="E24" s="72">
        <f t="shared" si="0"/>
        <v>0</v>
      </c>
      <c r="F24" s="71">
        <v>28151</v>
      </c>
      <c r="G24" s="1"/>
      <c r="H24" s="71">
        <v>108121</v>
      </c>
      <c r="I24" s="1"/>
      <c r="J24" s="71"/>
      <c r="K24" s="1"/>
      <c r="L24" s="72">
        <f t="shared" si="1"/>
        <v>0</v>
      </c>
      <c r="M24" s="2"/>
      <c r="N24" s="71">
        <f t="shared" si="3"/>
        <v>0</v>
      </c>
      <c r="O24" s="73">
        <v>4158264</v>
      </c>
      <c r="P24" s="65" t="str">
        <f t="shared" si="2"/>
        <v xml:space="preserve"> </v>
      </c>
      <c r="Q24" s="123" t="s">
        <v>141</v>
      </c>
      <c r="R24" s="124" t="s">
        <v>141</v>
      </c>
      <c r="S24" s="125" t="s">
        <v>141</v>
      </c>
      <c r="T24" s="63"/>
    </row>
    <row r="25" spans="1:20" ht="17.100000000000001" customHeight="1" x14ac:dyDescent="0.15">
      <c r="A25" s="20">
        <v>19</v>
      </c>
      <c r="B25" s="21" t="s">
        <v>143</v>
      </c>
      <c r="C25" s="71">
        <v>49</v>
      </c>
      <c r="D25" s="1"/>
      <c r="E25" s="72">
        <f t="shared" si="0"/>
        <v>0</v>
      </c>
      <c r="F25" s="71">
        <v>4167</v>
      </c>
      <c r="G25" s="1"/>
      <c r="H25" s="71">
        <v>9714</v>
      </c>
      <c r="I25" s="1"/>
      <c r="J25" s="71">
        <v>8133</v>
      </c>
      <c r="K25" s="1"/>
      <c r="L25" s="72">
        <f>F25*G25+H25*I25+J25*K25</f>
        <v>0</v>
      </c>
      <c r="M25" s="2"/>
      <c r="N25" s="71">
        <f t="shared" si="3"/>
        <v>0</v>
      </c>
      <c r="O25" s="73">
        <v>1282823</v>
      </c>
      <c r="P25" s="65" t="str">
        <f t="shared" si="2"/>
        <v xml:space="preserve"> </v>
      </c>
      <c r="Q25" s="123" t="s">
        <v>144</v>
      </c>
      <c r="R25" s="124" t="s">
        <v>144</v>
      </c>
      <c r="S25" s="125" t="s">
        <v>144</v>
      </c>
      <c r="T25" s="63"/>
    </row>
    <row r="26" spans="1:20" ht="17.100000000000001" customHeight="1" x14ac:dyDescent="0.15">
      <c r="A26" s="20">
        <v>20</v>
      </c>
      <c r="B26" s="21" t="s">
        <v>145</v>
      </c>
      <c r="C26" s="71">
        <v>50</v>
      </c>
      <c r="D26" s="1"/>
      <c r="E26" s="72">
        <f t="shared" si="0"/>
        <v>0</v>
      </c>
      <c r="F26" s="71">
        <v>21074</v>
      </c>
      <c r="G26" s="1"/>
      <c r="H26" s="71">
        <v>28481</v>
      </c>
      <c r="I26" s="1"/>
      <c r="J26" s="71">
        <v>17101</v>
      </c>
      <c r="K26" s="1"/>
      <c r="L26" s="72">
        <f t="shared" si="1"/>
        <v>0</v>
      </c>
      <c r="M26" s="2"/>
      <c r="N26" s="71">
        <f>INT(E26+L26+M26)</f>
        <v>0</v>
      </c>
      <c r="O26" s="73">
        <v>2194067</v>
      </c>
      <c r="P26" s="65" t="str">
        <f t="shared" si="2"/>
        <v xml:space="preserve"> </v>
      </c>
      <c r="Q26" s="146" t="s">
        <v>144</v>
      </c>
      <c r="R26" s="147" t="s">
        <v>144</v>
      </c>
      <c r="S26" s="148" t="s">
        <v>144</v>
      </c>
      <c r="T26" s="63"/>
    </row>
    <row r="27" spans="1:20" ht="17.100000000000001" customHeight="1" x14ac:dyDescent="0.15">
      <c r="A27" s="20">
        <v>21</v>
      </c>
      <c r="B27" s="21" t="s">
        <v>146</v>
      </c>
      <c r="C27" s="71">
        <v>64</v>
      </c>
      <c r="D27" s="1"/>
      <c r="E27" s="72">
        <f>D27*C27*12*0.85</f>
        <v>0</v>
      </c>
      <c r="F27" s="71">
        <v>28017</v>
      </c>
      <c r="G27" s="1"/>
      <c r="H27" s="71">
        <v>50281</v>
      </c>
      <c r="I27" s="1"/>
      <c r="J27" s="71">
        <v>45941</v>
      </c>
      <c r="K27" s="1"/>
      <c r="L27" s="72">
        <f t="shared" si="1"/>
        <v>0</v>
      </c>
      <c r="M27" s="2"/>
      <c r="N27" s="71">
        <f t="shared" si="3"/>
        <v>0</v>
      </c>
      <c r="O27" s="73">
        <v>3524361</v>
      </c>
      <c r="P27" s="65" t="str">
        <f t="shared" si="2"/>
        <v xml:space="preserve"> </v>
      </c>
      <c r="Q27" s="123" t="s">
        <v>144</v>
      </c>
      <c r="R27" s="124" t="s">
        <v>144</v>
      </c>
      <c r="S27" s="125" t="s">
        <v>144</v>
      </c>
      <c r="T27" s="63"/>
    </row>
    <row r="28" spans="1:20" ht="17.100000000000001" customHeight="1" thickBot="1" x14ac:dyDescent="0.2">
      <c r="A28" s="20">
        <v>22</v>
      </c>
      <c r="B28" s="21" t="s">
        <v>147</v>
      </c>
      <c r="C28" s="71">
        <v>10</v>
      </c>
      <c r="D28" s="1"/>
      <c r="E28" s="72">
        <f t="shared" si="0"/>
        <v>0</v>
      </c>
      <c r="F28" s="71">
        <v>4653</v>
      </c>
      <c r="G28" s="1"/>
      <c r="H28" s="71">
        <v>11833</v>
      </c>
      <c r="I28" s="1"/>
      <c r="J28" s="71">
        <v>24</v>
      </c>
      <c r="K28" s="1"/>
      <c r="L28" s="72">
        <f t="shared" si="1"/>
        <v>0</v>
      </c>
      <c r="M28" s="2"/>
      <c r="N28" s="71">
        <f>INT(E28+L28+M28)</f>
        <v>0</v>
      </c>
      <c r="O28" s="73">
        <v>441826</v>
      </c>
      <c r="P28" s="65" t="str">
        <f t="shared" si="2"/>
        <v xml:space="preserve"> </v>
      </c>
      <c r="Q28" s="123" t="s">
        <v>148</v>
      </c>
      <c r="R28" s="124" t="s">
        <v>149</v>
      </c>
      <c r="S28" s="125" t="s">
        <v>149</v>
      </c>
      <c r="T28" s="63"/>
    </row>
    <row r="29" spans="1:20" ht="17.100000000000001" customHeight="1" thickTop="1" thickBot="1" x14ac:dyDescent="0.2">
      <c r="A29" s="22"/>
      <c r="B29" s="23" t="s">
        <v>24</v>
      </c>
      <c r="C29" s="59"/>
      <c r="D29" s="60"/>
      <c r="E29" s="59"/>
      <c r="F29" s="54">
        <f>SUM(F7:F28)</f>
        <v>1017549</v>
      </c>
      <c r="G29" s="55"/>
      <c r="H29" s="54">
        <f>SUM(H7:H28)</f>
        <v>2131372</v>
      </c>
      <c r="I29" s="55"/>
      <c r="J29" s="54">
        <f>SUM(J7:J28)</f>
        <v>71199</v>
      </c>
      <c r="K29" s="55"/>
      <c r="L29" s="54">
        <f>SUM(L7:L28)</f>
        <v>0</v>
      </c>
      <c r="M29" s="5">
        <f>SUM(M7:M28)</f>
        <v>0</v>
      </c>
      <c r="N29" s="54">
        <f>SUM(N7:N28)</f>
        <v>0</v>
      </c>
      <c r="O29" s="74">
        <f>SUM(O7:O28)</f>
        <v>112213316</v>
      </c>
      <c r="P29" s="54">
        <f>SUM(P7:P28)</f>
        <v>0</v>
      </c>
      <c r="Q29" s="75"/>
      <c r="R29" s="61"/>
      <c r="S29" s="62"/>
      <c r="T29" s="64"/>
    </row>
    <row r="30" spans="1:20" ht="17.100000000000001" customHeight="1" x14ac:dyDescent="0.15">
      <c r="A30" s="6" t="s">
        <v>25</v>
      </c>
      <c r="B30" s="6"/>
      <c r="C30" s="27"/>
      <c r="D30" s="6"/>
      <c r="E30" s="27"/>
      <c r="F30" s="27"/>
      <c r="G30" s="6"/>
      <c r="H30" s="27"/>
      <c r="I30" s="6"/>
      <c r="J30" s="27"/>
      <c r="K30" s="6"/>
      <c r="L30" s="28"/>
      <c r="M30" s="6"/>
      <c r="N30" s="27"/>
      <c r="O30" s="29"/>
      <c r="P30" s="6"/>
      <c r="Q30" s="30"/>
      <c r="R30" s="31"/>
      <c r="S30" s="31"/>
      <c r="T30" s="32"/>
    </row>
    <row r="31" spans="1:20" ht="17.100000000000001" customHeight="1" x14ac:dyDescent="0.15">
      <c r="A31" s="56" t="s">
        <v>26</v>
      </c>
    </row>
    <row r="32" spans="1:20" ht="17.100000000000001" customHeight="1" x14ac:dyDescent="0.15">
      <c r="A32" s="56" t="s">
        <v>27</v>
      </c>
    </row>
    <row r="33" spans="1:16" ht="17.100000000000001" customHeight="1" x14ac:dyDescent="0.15">
      <c r="A33" s="56" t="s">
        <v>155</v>
      </c>
    </row>
    <row r="34" spans="1:16" ht="17.100000000000001" customHeight="1" x14ac:dyDescent="0.15">
      <c r="A34" s="56" t="s">
        <v>156</v>
      </c>
    </row>
    <row r="35" spans="1:16" ht="17.100000000000001" customHeight="1" x14ac:dyDescent="0.15">
      <c r="A35" s="56" t="s">
        <v>28</v>
      </c>
    </row>
    <row r="36" spans="1:16" ht="17.100000000000001" customHeight="1" x14ac:dyDescent="0.15">
      <c r="A36" s="56" t="s">
        <v>152</v>
      </c>
    </row>
    <row r="37" spans="1:16" ht="17.100000000000001" customHeight="1" x14ac:dyDescent="0.15">
      <c r="B37" s="34" t="s">
        <v>29</v>
      </c>
      <c r="C37" s="35"/>
      <c r="D37" s="21" t="s">
        <v>30</v>
      </c>
    </row>
    <row r="38" spans="1:16" ht="17.100000000000001" customHeight="1" x14ac:dyDescent="0.15">
      <c r="B38" s="34" t="s">
        <v>31</v>
      </c>
      <c r="C38" s="35"/>
      <c r="D38" s="21"/>
    </row>
    <row r="39" spans="1:16" ht="17.100000000000001" customHeight="1" x14ac:dyDescent="0.15">
      <c r="B39" s="34" t="s">
        <v>32</v>
      </c>
      <c r="C39" s="35"/>
      <c r="D39" s="21"/>
    </row>
    <row r="40" spans="1:16" ht="17.100000000000001" customHeight="1" x14ac:dyDescent="0.15">
      <c r="A40" s="143"/>
      <c r="B40" s="143"/>
      <c r="C40" s="143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</row>
    <row r="41" spans="1:16" ht="17.100000000000001" customHeight="1" x14ac:dyDescent="0.15">
      <c r="A41" s="143"/>
      <c r="B41" s="143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</row>
    <row r="42" spans="1:16" ht="17.100000000000001" customHeight="1" x14ac:dyDescent="0.15">
      <c r="K42" s="144"/>
      <c r="L42" s="145"/>
    </row>
  </sheetData>
  <mergeCells count="41">
    <mergeCell ref="Q19:S19"/>
    <mergeCell ref="Q20:S20"/>
    <mergeCell ref="Q21:S21"/>
    <mergeCell ref="Q22:S22"/>
    <mergeCell ref="Q12:S12"/>
    <mergeCell ref="Q14:S14"/>
    <mergeCell ref="Q15:S15"/>
    <mergeCell ref="Q16:S16"/>
    <mergeCell ref="Q17:S17"/>
    <mergeCell ref="Q18:S18"/>
    <mergeCell ref="A41:P41"/>
    <mergeCell ref="K42:L42"/>
    <mergeCell ref="Q24:S24"/>
    <mergeCell ref="Q25:S25"/>
    <mergeCell ref="Q26:S26"/>
    <mergeCell ref="Q27:S27"/>
    <mergeCell ref="Q28:S28"/>
    <mergeCell ref="A40:P40"/>
    <mergeCell ref="Q11:S11"/>
    <mergeCell ref="Q23:S23"/>
    <mergeCell ref="Q13:S13"/>
    <mergeCell ref="T1:T6"/>
    <mergeCell ref="C2:C4"/>
    <mergeCell ref="D2:D4"/>
    <mergeCell ref="E2:E4"/>
    <mergeCell ref="G2:G5"/>
    <mergeCell ref="I2:I5"/>
    <mergeCell ref="K2:K5"/>
    <mergeCell ref="L2:L4"/>
    <mergeCell ref="O1:O4"/>
    <mergeCell ref="Q7:S7"/>
    <mergeCell ref="Q8:S8"/>
    <mergeCell ref="Q9:S9"/>
    <mergeCell ref="Q10:S10"/>
    <mergeCell ref="P1:P4"/>
    <mergeCell ref="Q1:S6"/>
    <mergeCell ref="B1:B5"/>
    <mergeCell ref="C1:E1"/>
    <mergeCell ref="F1:L1"/>
    <mergeCell ref="M1:M4"/>
    <mergeCell ref="N1:N4"/>
  </mergeCells>
  <phoneticPr fontId="3"/>
  <pageMargins left="0.23622047244094491" right="0.23622047244094491" top="0.94488188976377963" bottom="0.74803149606299213" header="0.31496062992125984" footer="0.31496062992125984"/>
  <pageSetup paperSize="9" scale="61" orientation="landscape" r:id="rId1"/>
  <headerFooter>
    <oddHeader>&amp;L&amp;"ＭＳ 明朝,標準"
様式第２号&amp;C&amp;"ＭＳ 明朝,標準"&amp;28内訳書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view="pageBreakPreview" zoomScaleNormal="100" zoomScaleSheetLayoutView="100" workbookViewId="0">
      <pane xSplit="2" ySplit="4" topLeftCell="C5" activePane="bottomRight" state="frozen"/>
      <selection activeCell="G29" sqref="G29"/>
      <selection pane="topRight" activeCell="G29" sqref="G29"/>
      <selection pane="bottomLeft" activeCell="G29" sqref="G29"/>
      <selection pane="bottomRight" activeCell="D32" sqref="D32"/>
    </sheetView>
  </sheetViews>
  <sheetFormatPr defaultRowHeight="17.100000000000001" customHeight="1" x14ac:dyDescent="0.15"/>
  <cols>
    <col min="1" max="1" width="4.5" style="70" bestFit="1" customWidth="1"/>
    <col min="2" max="2" width="32.75" style="70" bestFit="1" customWidth="1"/>
    <col min="3" max="3" width="9.25" style="70" bestFit="1" customWidth="1"/>
    <col min="4" max="4" width="11" style="70" bestFit="1" customWidth="1"/>
    <col min="5" max="6" width="11.625" style="70" bestFit="1" customWidth="1"/>
    <col min="7" max="7" width="9" style="70"/>
    <col min="8" max="8" width="11.625" style="70" bestFit="1" customWidth="1"/>
    <col min="9" max="9" width="9" style="70"/>
    <col min="10" max="10" width="9.5" style="70" bestFit="1" customWidth="1"/>
    <col min="11" max="11" width="9" style="70" customWidth="1"/>
    <col min="12" max="12" width="11.625" style="70" customWidth="1"/>
    <col min="13" max="13" width="10.75" style="70" customWidth="1"/>
    <col min="14" max="14" width="13.875" style="70" customWidth="1"/>
    <col min="15" max="15" width="13.875" style="33" bestFit="1" customWidth="1"/>
    <col min="16" max="16" width="12.75" style="70" bestFit="1" customWidth="1"/>
    <col min="17" max="18" width="9" style="70"/>
    <col min="19" max="19" width="12.5" style="70" customWidth="1"/>
    <col min="20" max="23" width="9" style="70"/>
    <col min="24" max="24" width="12.125" style="70" bestFit="1" customWidth="1"/>
    <col min="25" max="25" width="13.25" style="70" bestFit="1" customWidth="1"/>
    <col min="26" max="16384" width="9" style="70"/>
  </cols>
  <sheetData>
    <row r="1" spans="1:20" ht="17.100000000000001" customHeight="1" x14ac:dyDescent="0.15">
      <c r="A1" s="58"/>
      <c r="B1" s="115" t="s">
        <v>0</v>
      </c>
      <c r="C1" s="117" t="s">
        <v>1</v>
      </c>
      <c r="D1" s="117"/>
      <c r="E1" s="117"/>
      <c r="F1" s="117" t="s">
        <v>2</v>
      </c>
      <c r="G1" s="117"/>
      <c r="H1" s="117"/>
      <c r="I1" s="117"/>
      <c r="J1" s="117"/>
      <c r="K1" s="117"/>
      <c r="L1" s="117"/>
      <c r="M1" s="119" t="s">
        <v>3</v>
      </c>
      <c r="N1" s="121" t="s">
        <v>4</v>
      </c>
      <c r="O1" s="141" t="s">
        <v>5</v>
      </c>
      <c r="P1" s="121" t="s">
        <v>6</v>
      </c>
      <c r="Q1" s="109" t="s">
        <v>153</v>
      </c>
      <c r="R1" s="110"/>
      <c r="S1" s="110"/>
      <c r="T1" s="126" t="s">
        <v>7</v>
      </c>
    </row>
    <row r="2" spans="1:20" ht="17.100000000000001" customHeight="1" x14ac:dyDescent="0.15">
      <c r="A2" s="7"/>
      <c r="B2" s="116"/>
      <c r="C2" s="128" t="s">
        <v>8</v>
      </c>
      <c r="D2" s="130" t="s">
        <v>9</v>
      </c>
      <c r="E2" s="132" t="s">
        <v>10</v>
      </c>
      <c r="F2" s="18" t="s">
        <v>11</v>
      </c>
      <c r="G2" s="131" t="s">
        <v>9</v>
      </c>
      <c r="H2" s="18" t="s">
        <v>11</v>
      </c>
      <c r="I2" s="131" t="s">
        <v>9</v>
      </c>
      <c r="J2" s="18" t="s">
        <v>11</v>
      </c>
      <c r="K2" s="131" t="s">
        <v>9</v>
      </c>
      <c r="L2" s="152" t="s">
        <v>12</v>
      </c>
      <c r="M2" s="120"/>
      <c r="N2" s="154"/>
      <c r="O2" s="142"/>
      <c r="P2" s="154"/>
      <c r="Q2" s="111"/>
      <c r="R2" s="112"/>
      <c r="S2" s="112"/>
      <c r="T2" s="127"/>
    </row>
    <row r="3" spans="1:20" ht="17.100000000000001" customHeight="1" x14ac:dyDescent="0.15">
      <c r="A3" s="7"/>
      <c r="B3" s="116"/>
      <c r="C3" s="128"/>
      <c r="D3" s="130"/>
      <c r="E3" s="132"/>
      <c r="F3" s="18" t="s">
        <v>13</v>
      </c>
      <c r="G3" s="134"/>
      <c r="H3" s="18" t="s">
        <v>14</v>
      </c>
      <c r="I3" s="136"/>
      <c r="J3" s="18"/>
      <c r="K3" s="137"/>
      <c r="L3" s="152"/>
      <c r="M3" s="120"/>
      <c r="N3" s="154"/>
      <c r="O3" s="142"/>
      <c r="P3" s="154"/>
      <c r="Q3" s="111"/>
      <c r="R3" s="112"/>
      <c r="S3" s="112"/>
      <c r="T3" s="127"/>
    </row>
    <row r="4" spans="1:20" ht="17.100000000000001" customHeight="1" x14ac:dyDescent="0.15">
      <c r="A4" s="7"/>
      <c r="B4" s="116"/>
      <c r="C4" s="129"/>
      <c r="D4" s="131"/>
      <c r="E4" s="133"/>
      <c r="F4" s="18" t="s">
        <v>15</v>
      </c>
      <c r="G4" s="134"/>
      <c r="H4" s="18" t="s">
        <v>16</v>
      </c>
      <c r="I4" s="136"/>
      <c r="J4" s="18" t="s">
        <v>17</v>
      </c>
      <c r="K4" s="137"/>
      <c r="L4" s="153"/>
      <c r="M4" s="120"/>
      <c r="N4" s="154"/>
      <c r="O4" s="142"/>
      <c r="P4" s="154"/>
      <c r="Q4" s="111"/>
      <c r="R4" s="112"/>
      <c r="S4" s="112"/>
      <c r="T4" s="127"/>
    </row>
    <row r="5" spans="1:20" ht="17.100000000000001" customHeight="1" x14ac:dyDescent="0.15">
      <c r="A5" s="7"/>
      <c r="B5" s="116"/>
      <c r="C5" s="9"/>
      <c r="D5" s="10"/>
      <c r="E5" s="11" t="s">
        <v>33</v>
      </c>
      <c r="F5" s="18" t="s">
        <v>18</v>
      </c>
      <c r="G5" s="135"/>
      <c r="H5" s="18" t="s">
        <v>19</v>
      </c>
      <c r="I5" s="135"/>
      <c r="J5" s="18" t="s">
        <v>20</v>
      </c>
      <c r="K5" s="138"/>
      <c r="L5" s="13" t="s">
        <v>38</v>
      </c>
      <c r="M5" s="10" t="s">
        <v>34</v>
      </c>
      <c r="N5" s="13" t="s">
        <v>35</v>
      </c>
      <c r="O5" s="14" t="s">
        <v>41</v>
      </c>
      <c r="P5" s="13" t="s">
        <v>42</v>
      </c>
      <c r="Q5" s="111"/>
      <c r="R5" s="112"/>
      <c r="S5" s="112"/>
      <c r="T5" s="127"/>
    </row>
    <row r="6" spans="1:20" ht="17.100000000000001" customHeight="1" x14ac:dyDescent="0.15">
      <c r="A6" s="15"/>
      <c r="B6" s="16"/>
      <c r="C6" s="17" t="s">
        <v>36</v>
      </c>
      <c r="D6" s="69" t="s">
        <v>21</v>
      </c>
      <c r="E6" s="18" t="s">
        <v>22</v>
      </c>
      <c r="F6" s="18" t="s">
        <v>23</v>
      </c>
      <c r="G6" s="69" t="s">
        <v>21</v>
      </c>
      <c r="H6" s="18" t="s">
        <v>23</v>
      </c>
      <c r="I6" s="69" t="s">
        <v>21</v>
      </c>
      <c r="J6" s="18" t="s">
        <v>23</v>
      </c>
      <c r="K6" s="69" t="s">
        <v>21</v>
      </c>
      <c r="L6" s="18" t="s">
        <v>22</v>
      </c>
      <c r="M6" s="69" t="s">
        <v>22</v>
      </c>
      <c r="N6" s="18" t="s">
        <v>22</v>
      </c>
      <c r="O6" s="19" t="s">
        <v>22</v>
      </c>
      <c r="P6" s="18" t="s">
        <v>22</v>
      </c>
      <c r="Q6" s="113"/>
      <c r="R6" s="114"/>
      <c r="S6" s="114"/>
      <c r="T6" s="127"/>
    </row>
    <row r="7" spans="1:20" s="80" customFormat="1" ht="17.100000000000001" customHeight="1" x14ac:dyDescent="0.15">
      <c r="A7" s="76">
        <v>1</v>
      </c>
      <c r="B7" s="77" t="s">
        <v>92</v>
      </c>
      <c r="C7" s="65">
        <v>268</v>
      </c>
      <c r="D7" s="1"/>
      <c r="E7" s="66">
        <f t="shared" ref="E7:E32" si="0">D7*C7*12*0.85</f>
        <v>0</v>
      </c>
      <c r="F7" s="65">
        <v>215674</v>
      </c>
      <c r="G7" s="78"/>
      <c r="H7" s="65">
        <v>410271</v>
      </c>
      <c r="I7" s="1"/>
      <c r="J7" s="65"/>
      <c r="K7" s="1"/>
      <c r="L7" s="66">
        <f>F7*G7+H7*I7+J7*K7</f>
        <v>0</v>
      </c>
      <c r="M7" s="2"/>
      <c r="N7" s="65">
        <f>INT(E7+L7+M7)</f>
        <v>0</v>
      </c>
      <c r="O7" s="65">
        <v>16832277</v>
      </c>
      <c r="P7" s="65" t="str">
        <f t="shared" ref="P7:P32" si="1">IF(E7=0," ",O7-N7)</f>
        <v xml:space="preserve"> </v>
      </c>
      <c r="Q7" s="149" t="s">
        <v>93</v>
      </c>
      <c r="R7" s="150" t="s">
        <v>93</v>
      </c>
      <c r="S7" s="150" t="s">
        <v>93</v>
      </c>
      <c r="T7" s="79"/>
    </row>
    <row r="8" spans="1:20" s="81" customFormat="1" ht="17.100000000000001" customHeight="1" x14ac:dyDescent="0.15">
      <c r="A8" s="76">
        <v>2</v>
      </c>
      <c r="B8" s="77" t="s">
        <v>94</v>
      </c>
      <c r="C8" s="65">
        <v>70</v>
      </c>
      <c r="D8" s="1"/>
      <c r="E8" s="66">
        <f t="shared" si="0"/>
        <v>0</v>
      </c>
      <c r="F8" s="65">
        <v>37591</v>
      </c>
      <c r="G8" s="1"/>
      <c r="H8" s="65">
        <v>75994</v>
      </c>
      <c r="I8" s="1"/>
      <c r="J8" s="65"/>
      <c r="K8" s="1"/>
      <c r="L8" s="66">
        <f t="shared" ref="L8:L32" si="2">F8*G8+H8*I8+J8*K8</f>
        <v>0</v>
      </c>
      <c r="M8" s="2"/>
      <c r="N8" s="65">
        <f>INT(E8+L8+M8)</f>
        <v>0</v>
      </c>
      <c r="O8" s="65">
        <v>3448351</v>
      </c>
      <c r="P8" s="65" t="str">
        <f t="shared" si="1"/>
        <v xml:space="preserve"> </v>
      </c>
      <c r="Q8" s="149" t="s">
        <v>123</v>
      </c>
      <c r="R8" s="150" t="s">
        <v>93</v>
      </c>
      <c r="S8" s="150" t="s">
        <v>93</v>
      </c>
      <c r="T8" s="79"/>
    </row>
    <row r="9" spans="1:20" s="82" customFormat="1" ht="17.100000000000001" customHeight="1" x14ac:dyDescent="0.15">
      <c r="A9" s="76">
        <v>3</v>
      </c>
      <c r="B9" s="77" t="s">
        <v>96</v>
      </c>
      <c r="C9" s="65">
        <v>57</v>
      </c>
      <c r="D9" s="1"/>
      <c r="E9" s="66">
        <f t="shared" si="0"/>
        <v>0</v>
      </c>
      <c r="F9" s="65">
        <v>26171</v>
      </c>
      <c r="G9" s="1"/>
      <c r="H9" s="65">
        <v>48451</v>
      </c>
      <c r="I9" s="1"/>
      <c r="J9" s="65"/>
      <c r="K9" s="1"/>
      <c r="L9" s="66">
        <f t="shared" si="2"/>
        <v>0</v>
      </c>
      <c r="M9" s="2"/>
      <c r="N9" s="65">
        <f t="shared" ref="N9:N32" si="3">INT(E9+L9+M9)</f>
        <v>0</v>
      </c>
      <c r="O9" s="65">
        <v>2459848</v>
      </c>
      <c r="P9" s="65" t="str">
        <f t="shared" si="1"/>
        <v xml:space="preserve"> </v>
      </c>
      <c r="Q9" s="149" t="s">
        <v>95</v>
      </c>
      <c r="R9" s="150" t="s">
        <v>93</v>
      </c>
      <c r="S9" s="150" t="s">
        <v>93</v>
      </c>
      <c r="T9" s="79"/>
    </row>
    <row r="10" spans="1:20" s="82" customFormat="1" ht="16.5" customHeight="1" x14ac:dyDescent="0.15">
      <c r="A10" s="76">
        <v>4</v>
      </c>
      <c r="B10" s="77" t="s">
        <v>97</v>
      </c>
      <c r="C10" s="65">
        <v>82</v>
      </c>
      <c r="D10" s="1"/>
      <c r="E10" s="66">
        <f t="shared" si="0"/>
        <v>0</v>
      </c>
      <c r="F10" s="65">
        <v>36938</v>
      </c>
      <c r="G10" s="1"/>
      <c r="H10" s="65">
        <v>61880</v>
      </c>
      <c r="I10" s="1"/>
      <c r="J10" s="65"/>
      <c r="K10" s="1"/>
      <c r="L10" s="66">
        <f t="shared" si="2"/>
        <v>0</v>
      </c>
      <c r="M10" s="2"/>
      <c r="N10" s="65">
        <f t="shared" si="3"/>
        <v>0</v>
      </c>
      <c r="O10" s="65">
        <v>3374036</v>
      </c>
      <c r="P10" s="65" t="str">
        <f t="shared" si="1"/>
        <v xml:space="preserve"> </v>
      </c>
      <c r="Q10" s="149" t="s">
        <v>123</v>
      </c>
      <c r="R10" s="150" t="s">
        <v>93</v>
      </c>
      <c r="S10" s="150" t="s">
        <v>93</v>
      </c>
      <c r="T10" s="79"/>
    </row>
    <row r="11" spans="1:20" s="81" customFormat="1" ht="17.100000000000001" customHeight="1" x14ac:dyDescent="0.15">
      <c r="A11" s="76">
        <v>5</v>
      </c>
      <c r="B11" s="77" t="s">
        <v>98</v>
      </c>
      <c r="C11" s="65">
        <v>57</v>
      </c>
      <c r="D11" s="1"/>
      <c r="E11" s="66">
        <f t="shared" si="0"/>
        <v>0</v>
      </c>
      <c r="F11" s="65">
        <v>28314</v>
      </c>
      <c r="G11" s="1"/>
      <c r="H11" s="65">
        <v>51960</v>
      </c>
      <c r="I11" s="1"/>
      <c r="J11" s="65"/>
      <c r="K11" s="1"/>
      <c r="L11" s="66">
        <f t="shared" si="2"/>
        <v>0</v>
      </c>
      <c r="M11" s="2"/>
      <c r="N11" s="65">
        <f t="shared" si="3"/>
        <v>0</v>
      </c>
      <c r="O11" s="65">
        <v>2570759</v>
      </c>
      <c r="P11" s="65" t="str">
        <f t="shared" si="1"/>
        <v xml:space="preserve"> </v>
      </c>
      <c r="Q11" s="149" t="s">
        <v>123</v>
      </c>
      <c r="R11" s="150" t="s">
        <v>93</v>
      </c>
      <c r="S11" s="150" t="s">
        <v>93</v>
      </c>
      <c r="T11" s="79"/>
    </row>
    <row r="12" spans="1:20" s="81" customFormat="1" ht="17.100000000000001" customHeight="1" x14ac:dyDescent="0.15">
      <c r="A12" s="76">
        <v>6</v>
      </c>
      <c r="B12" s="77" t="s">
        <v>99</v>
      </c>
      <c r="C12" s="65">
        <v>64</v>
      </c>
      <c r="D12" s="1"/>
      <c r="E12" s="66">
        <f t="shared" si="0"/>
        <v>0</v>
      </c>
      <c r="F12" s="65">
        <v>30291</v>
      </c>
      <c r="G12" s="1"/>
      <c r="H12" s="65">
        <v>61249</v>
      </c>
      <c r="I12" s="1"/>
      <c r="J12" s="65"/>
      <c r="K12" s="1"/>
      <c r="L12" s="66">
        <f t="shared" si="2"/>
        <v>0</v>
      </c>
      <c r="M12" s="2"/>
      <c r="N12" s="65">
        <f t="shared" si="3"/>
        <v>0</v>
      </c>
      <c r="O12" s="65">
        <v>2911875</v>
      </c>
      <c r="P12" s="65" t="str">
        <f t="shared" si="1"/>
        <v xml:space="preserve"> </v>
      </c>
      <c r="Q12" s="149" t="s">
        <v>123</v>
      </c>
      <c r="R12" s="150" t="s">
        <v>93</v>
      </c>
      <c r="S12" s="150" t="s">
        <v>93</v>
      </c>
      <c r="T12" s="79"/>
    </row>
    <row r="13" spans="1:20" s="80" customFormat="1" ht="17.100000000000001" customHeight="1" x14ac:dyDescent="0.15">
      <c r="A13" s="76">
        <v>7</v>
      </c>
      <c r="B13" s="77" t="s">
        <v>100</v>
      </c>
      <c r="C13" s="65">
        <v>29</v>
      </c>
      <c r="D13" s="1"/>
      <c r="E13" s="66">
        <f t="shared" si="0"/>
        <v>0</v>
      </c>
      <c r="F13" s="65">
        <v>16851</v>
      </c>
      <c r="G13" s="78"/>
      <c r="H13" s="65">
        <v>43466</v>
      </c>
      <c r="I13" s="1"/>
      <c r="J13" s="65"/>
      <c r="K13" s="1"/>
      <c r="L13" s="66">
        <f t="shared" si="2"/>
        <v>0</v>
      </c>
      <c r="M13" s="2"/>
      <c r="N13" s="65">
        <f t="shared" si="3"/>
        <v>0</v>
      </c>
      <c r="O13" s="65">
        <v>1680086</v>
      </c>
      <c r="P13" s="65" t="str">
        <f t="shared" si="1"/>
        <v xml:space="preserve"> </v>
      </c>
      <c r="Q13" s="149" t="s">
        <v>93</v>
      </c>
      <c r="R13" s="150" t="s">
        <v>93</v>
      </c>
      <c r="S13" s="150" t="s">
        <v>93</v>
      </c>
      <c r="T13" s="79"/>
    </row>
    <row r="14" spans="1:20" s="81" customFormat="1" ht="17.100000000000001" customHeight="1" x14ac:dyDescent="0.15">
      <c r="A14" s="76">
        <v>8</v>
      </c>
      <c r="B14" s="77" t="s">
        <v>101</v>
      </c>
      <c r="C14" s="65">
        <v>69</v>
      </c>
      <c r="D14" s="1"/>
      <c r="E14" s="66">
        <f t="shared" si="0"/>
        <v>0</v>
      </c>
      <c r="F14" s="65">
        <v>26944</v>
      </c>
      <c r="G14" s="1"/>
      <c r="H14" s="65">
        <v>85837</v>
      </c>
      <c r="I14" s="1"/>
      <c r="J14" s="65"/>
      <c r="K14" s="1"/>
      <c r="L14" s="66">
        <f t="shared" si="2"/>
        <v>0</v>
      </c>
      <c r="M14" s="2"/>
      <c r="N14" s="65">
        <f t="shared" si="3"/>
        <v>0</v>
      </c>
      <c r="O14" s="65">
        <v>3403795</v>
      </c>
      <c r="P14" s="65" t="str">
        <f t="shared" si="1"/>
        <v xml:space="preserve"> </v>
      </c>
      <c r="Q14" s="149" t="s">
        <v>123</v>
      </c>
      <c r="R14" s="150" t="s">
        <v>93</v>
      </c>
      <c r="S14" s="150" t="s">
        <v>93</v>
      </c>
      <c r="T14" s="79"/>
    </row>
    <row r="15" spans="1:20" s="81" customFormat="1" ht="17.100000000000001" customHeight="1" x14ac:dyDescent="0.15">
      <c r="A15" s="76">
        <v>9</v>
      </c>
      <c r="B15" s="77" t="s">
        <v>102</v>
      </c>
      <c r="C15" s="65">
        <v>77</v>
      </c>
      <c r="D15" s="1"/>
      <c r="E15" s="66">
        <f t="shared" si="0"/>
        <v>0</v>
      </c>
      <c r="F15" s="65">
        <v>28886</v>
      </c>
      <c r="G15" s="1"/>
      <c r="H15" s="65">
        <v>85119</v>
      </c>
      <c r="I15" s="1"/>
      <c r="J15" s="65"/>
      <c r="K15" s="1"/>
      <c r="L15" s="66">
        <f t="shared" si="2"/>
        <v>0</v>
      </c>
      <c r="M15" s="2"/>
      <c r="N15" s="65">
        <f t="shared" si="3"/>
        <v>0</v>
      </c>
      <c r="O15" s="65">
        <v>3569472</v>
      </c>
      <c r="P15" s="65" t="str">
        <f t="shared" si="1"/>
        <v xml:space="preserve"> </v>
      </c>
      <c r="Q15" s="149" t="s">
        <v>123</v>
      </c>
      <c r="R15" s="150" t="s">
        <v>93</v>
      </c>
      <c r="S15" s="150" t="s">
        <v>93</v>
      </c>
      <c r="T15" s="79"/>
    </row>
    <row r="16" spans="1:20" s="80" customFormat="1" ht="17.100000000000001" customHeight="1" x14ac:dyDescent="0.15">
      <c r="A16" s="76">
        <v>10</v>
      </c>
      <c r="B16" s="77" t="s">
        <v>103</v>
      </c>
      <c r="C16" s="65">
        <v>62</v>
      </c>
      <c r="D16" s="1"/>
      <c r="E16" s="66">
        <f t="shared" si="0"/>
        <v>0</v>
      </c>
      <c r="F16" s="65">
        <v>29117</v>
      </c>
      <c r="G16" s="1"/>
      <c r="H16" s="65">
        <v>87651</v>
      </c>
      <c r="I16" s="1"/>
      <c r="J16" s="65"/>
      <c r="K16" s="1"/>
      <c r="L16" s="66">
        <f t="shared" si="2"/>
        <v>0</v>
      </c>
      <c r="M16" s="2"/>
      <c r="N16" s="65">
        <f t="shared" si="3"/>
        <v>0</v>
      </c>
      <c r="O16" s="65">
        <v>3360213</v>
      </c>
      <c r="P16" s="65" t="str">
        <f t="shared" si="1"/>
        <v xml:space="preserve"> </v>
      </c>
      <c r="Q16" s="149" t="s">
        <v>123</v>
      </c>
      <c r="R16" s="150" t="s">
        <v>93</v>
      </c>
      <c r="S16" s="150" t="s">
        <v>93</v>
      </c>
      <c r="T16" s="79"/>
    </row>
    <row r="17" spans="1:20" s="82" customFormat="1" ht="17.100000000000001" customHeight="1" x14ac:dyDescent="0.15">
      <c r="A17" s="76">
        <v>11</v>
      </c>
      <c r="B17" s="77" t="s">
        <v>104</v>
      </c>
      <c r="C17" s="65">
        <v>154</v>
      </c>
      <c r="D17" s="1"/>
      <c r="E17" s="66">
        <f t="shared" si="0"/>
        <v>0</v>
      </c>
      <c r="F17" s="65">
        <v>54411</v>
      </c>
      <c r="G17" s="1"/>
      <c r="H17" s="65">
        <v>141486</v>
      </c>
      <c r="I17" s="1"/>
      <c r="J17" s="65"/>
      <c r="K17" s="1"/>
      <c r="L17" s="66">
        <f t="shared" si="2"/>
        <v>0</v>
      </c>
      <c r="M17" s="2"/>
      <c r="N17" s="65">
        <f t="shared" si="3"/>
        <v>0</v>
      </c>
      <c r="O17" s="65">
        <v>6518390</v>
      </c>
      <c r="P17" s="65" t="str">
        <f t="shared" si="1"/>
        <v xml:space="preserve"> </v>
      </c>
      <c r="Q17" s="149" t="s">
        <v>95</v>
      </c>
      <c r="R17" s="150" t="s">
        <v>93</v>
      </c>
      <c r="S17" s="150" t="s">
        <v>93</v>
      </c>
      <c r="T17" s="79"/>
    </row>
    <row r="18" spans="1:20" s="81" customFormat="1" ht="17.100000000000001" customHeight="1" x14ac:dyDescent="0.15">
      <c r="A18" s="76">
        <v>12</v>
      </c>
      <c r="B18" s="77" t="s">
        <v>105</v>
      </c>
      <c r="C18" s="65">
        <v>48</v>
      </c>
      <c r="D18" s="1"/>
      <c r="E18" s="66">
        <f t="shared" si="0"/>
        <v>0</v>
      </c>
      <c r="F18" s="65">
        <v>21091</v>
      </c>
      <c r="G18" s="1"/>
      <c r="H18" s="65">
        <v>68405</v>
      </c>
      <c r="I18" s="1"/>
      <c r="J18" s="65"/>
      <c r="K18" s="1"/>
      <c r="L18" s="66">
        <f t="shared" si="2"/>
        <v>0</v>
      </c>
      <c r="M18" s="2"/>
      <c r="N18" s="65">
        <f t="shared" si="3"/>
        <v>0</v>
      </c>
      <c r="O18" s="65">
        <v>2582488</v>
      </c>
      <c r="P18" s="65" t="str">
        <f t="shared" si="1"/>
        <v xml:space="preserve"> </v>
      </c>
      <c r="Q18" s="149" t="s">
        <v>95</v>
      </c>
      <c r="R18" s="150" t="s">
        <v>93</v>
      </c>
      <c r="S18" s="150" t="s">
        <v>93</v>
      </c>
      <c r="T18" s="79"/>
    </row>
    <row r="19" spans="1:20" s="81" customFormat="1" ht="17.100000000000001" customHeight="1" x14ac:dyDescent="0.15">
      <c r="A19" s="76">
        <v>13</v>
      </c>
      <c r="B19" s="77" t="s">
        <v>106</v>
      </c>
      <c r="C19" s="65">
        <v>108</v>
      </c>
      <c r="D19" s="1"/>
      <c r="E19" s="66">
        <f t="shared" si="0"/>
        <v>0</v>
      </c>
      <c r="F19" s="65">
        <v>37303</v>
      </c>
      <c r="G19" s="1"/>
      <c r="H19" s="65">
        <v>125092</v>
      </c>
      <c r="I19" s="1"/>
      <c r="J19" s="65"/>
      <c r="K19" s="1"/>
      <c r="L19" s="66">
        <f t="shared" si="2"/>
        <v>0</v>
      </c>
      <c r="M19" s="2"/>
      <c r="N19" s="65">
        <f t="shared" si="3"/>
        <v>0</v>
      </c>
      <c r="O19" s="65">
        <v>5050900</v>
      </c>
      <c r="P19" s="65" t="str">
        <f t="shared" si="1"/>
        <v xml:space="preserve"> </v>
      </c>
      <c r="Q19" s="149" t="s">
        <v>95</v>
      </c>
      <c r="R19" s="150" t="s">
        <v>93</v>
      </c>
      <c r="S19" s="150" t="s">
        <v>93</v>
      </c>
      <c r="T19" s="79"/>
    </row>
    <row r="20" spans="1:20" s="80" customFormat="1" ht="17.100000000000001" customHeight="1" x14ac:dyDescent="0.15">
      <c r="A20" s="76">
        <v>14</v>
      </c>
      <c r="B20" s="77" t="s">
        <v>107</v>
      </c>
      <c r="C20" s="65">
        <v>117</v>
      </c>
      <c r="D20" s="1"/>
      <c r="E20" s="66">
        <f t="shared" si="0"/>
        <v>0</v>
      </c>
      <c r="F20" s="65">
        <v>59054</v>
      </c>
      <c r="G20" s="78"/>
      <c r="H20" s="65">
        <v>198546</v>
      </c>
      <c r="I20" s="1"/>
      <c r="J20" s="65"/>
      <c r="K20" s="1"/>
      <c r="L20" s="66">
        <f t="shared" si="2"/>
        <v>0</v>
      </c>
      <c r="M20" s="2"/>
      <c r="N20" s="65">
        <f t="shared" si="3"/>
        <v>0</v>
      </c>
      <c r="O20" s="65">
        <v>7028685</v>
      </c>
      <c r="P20" s="65" t="str">
        <f t="shared" si="1"/>
        <v xml:space="preserve"> </v>
      </c>
      <c r="Q20" s="149" t="s">
        <v>93</v>
      </c>
      <c r="R20" s="150" t="s">
        <v>93</v>
      </c>
      <c r="S20" s="150" t="s">
        <v>93</v>
      </c>
      <c r="T20" s="79"/>
    </row>
    <row r="21" spans="1:20" s="81" customFormat="1" ht="17.100000000000001" customHeight="1" x14ac:dyDescent="0.15">
      <c r="A21" s="76">
        <v>15</v>
      </c>
      <c r="B21" s="77" t="s">
        <v>108</v>
      </c>
      <c r="C21" s="65">
        <v>207</v>
      </c>
      <c r="D21" s="1"/>
      <c r="E21" s="66">
        <f t="shared" si="0"/>
        <v>0</v>
      </c>
      <c r="F21" s="65">
        <v>90932</v>
      </c>
      <c r="G21" s="1"/>
      <c r="H21" s="65">
        <v>274036</v>
      </c>
      <c r="I21" s="1"/>
      <c r="J21" s="65"/>
      <c r="K21" s="1"/>
      <c r="L21" s="66">
        <f t="shared" si="2"/>
        <v>0</v>
      </c>
      <c r="M21" s="2"/>
      <c r="N21" s="65">
        <f t="shared" si="3"/>
        <v>0</v>
      </c>
      <c r="O21" s="65">
        <v>10733862</v>
      </c>
      <c r="P21" s="65" t="str">
        <f t="shared" si="1"/>
        <v xml:space="preserve"> </v>
      </c>
      <c r="Q21" s="149" t="s">
        <v>95</v>
      </c>
      <c r="R21" s="150" t="s">
        <v>93</v>
      </c>
      <c r="S21" s="150" t="s">
        <v>93</v>
      </c>
      <c r="T21" s="79"/>
    </row>
    <row r="22" spans="1:20" s="80" customFormat="1" ht="17.100000000000001" customHeight="1" x14ac:dyDescent="0.15">
      <c r="A22" s="76">
        <v>16</v>
      </c>
      <c r="B22" s="77" t="s">
        <v>109</v>
      </c>
      <c r="C22" s="65">
        <v>98</v>
      </c>
      <c r="D22" s="1"/>
      <c r="E22" s="66">
        <f t="shared" si="0"/>
        <v>0</v>
      </c>
      <c r="F22" s="65">
        <v>75122</v>
      </c>
      <c r="G22" s="78"/>
      <c r="H22" s="65">
        <v>141928</v>
      </c>
      <c r="I22" s="1"/>
      <c r="J22" s="65"/>
      <c r="K22" s="1"/>
      <c r="L22" s="66">
        <f t="shared" si="2"/>
        <v>0</v>
      </c>
      <c r="M22" s="2"/>
      <c r="N22" s="65">
        <f t="shared" si="3"/>
        <v>0</v>
      </c>
      <c r="O22" s="65">
        <v>5936004</v>
      </c>
      <c r="P22" s="65" t="str">
        <f t="shared" si="1"/>
        <v xml:space="preserve"> </v>
      </c>
      <c r="Q22" s="149" t="s">
        <v>93</v>
      </c>
      <c r="R22" s="150" t="s">
        <v>93</v>
      </c>
      <c r="S22" s="150" t="s">
        <v>93</v>
      </c>
      <c r="T22" s="79"/>
    </row>
    <row r="23" spans="1:20" s="80" customFormat="1" ht="17.100000000000001" customHeight="1" x14ac:dyDescent="0.15">
      <c r="A23" s="76">
        <v>17</v>
      </c>
      <c r="B23" s="77" t="s">
        <v>110</v>
      </c>
      <c r="C23" s="65">
        <v>137</v>
      </c>
      <c r="D23" s="1"/>
      <c r="E23" s="66">
        <f t="shared" si="0"/>
        <v>0</v>
      </c>
      <c r="F23" s="65">
        <v>89803</v>
      </c>
      <c r="G23" s="78"/>
      <c r="H23" s="65">
        <v>176416</v>
      </c>
      <c r="I23" s="1"/>
      <c r="J23" s="65"/>
      <c r="K23" s="1"/>
      <c r="L23" s="66">
        <f t="shared" si="2"/>
        <v>0</v>
      </c>
      <c r="M23" s="2"/>
      <c r="N23" s="65">
        <f t="shared" si="3"/>
        <v>0</v>
      </c>
      <c r="O23" s="65">
        <v>7606415</v>
      </c>
      <c r="P23" s="65" t="str">
        <f t="shared" si="1"/>
        <v xml:space="preserve"> </v>
      </c>
      <c r="Q23" s="149" t="s">
        <v>93</v>
      </c>
      <c r="R23" s="150" t="s">
        <v>93</v>
      </c>
      <c r="S23" s="150" t="s">
        <v>93</v>
      </c>
      <c r="T23" s="79"/>
    </row>
    <row r="24" spans="1:20" s="80" customFormat="1" ht="17.100000000000001" customHeight="1" x14ac:dyDescent="0.15">
      <c r="A24" s="76">
        <v>18</v>
      </c>
      <c r="B24" s="77" t="s">
        <v>111</v>
      </c>
      <c r="C24" s="65">
        <v>78</v>
      </c>
      <c r="D24" s="1"/>
      <c r="E24" s="66">
        <f t="shared" si="0"/>
        <v>0</v>
      </c>
      <c r="F24" s="65">
        <v>48495</v>
      </c>
      <c r="G24" s="78"/>
      <c r="H24" s="65">
        <v>139776</v>
      </c>
      <c r="I24" s="1"/>
      <c r="J24" s="65"/>
      <c r="K24" s="1"/>
      <c r="L24" s="66">
        <f t="shared" si="2"/>
        <v>0</v>
      </c>
      <c r="M24" s="2"/>
      <c r="N24" s="65">
        <f t="shared" si="3"/>
        <v>0</v>
      </c>
      <c r="O24" s="65">
        <v>4995644</v>
      </c>
      <c r="P24" s="65" t="str">
        <f t="shared" si="1"/>
        <v xml:space="preserve"> </v>
      </c>
      <c r="Q24" s="149" t="s">
        <v>93</v>
      </c>
      <c r="R24" s="150" t="s">
        <v>93</v>
      </c>
      <c r="S24" s="150" t="s">
        <v>93</v>
      </c>
      <c r="T24" s="79"/>
    </row>
    <row r="25" spans="1:20" s="82" customFormat="1" ht="17.100000000000001" customHeight="1" x14ac:dyDescent="0.15">
      <c r="A25" s="76">
        <v>19</v>
      </c>
      <c r="B25" s="77" t="s">
        <v>112</v>
      </c>
      <c r="C25" s="65">
        <v>369</v>
      </c>
      <c r="D25" s="1"/>
      <c r="E25" s="66">
        <f t="shared" si="0"/>
        <v>0</v>
      </c>
      <c r="F25" s="65">
        <v>142736</v>
      </c>
      <c r="G25" s="1"/>
      <c r="H25" s="65">
        <v>411121</v>
      </c>
      <c r="I25" s="1"/>
      <c r="J25" s="65"/>
      <c r="K25" s="1"/>
      <c r="L25" s="66">
        <f t="shared" si="2"/>
        <v>0</v>
      </c>
      <c r="M25" s="2"/>
      <c r="N25" s="65">
        <f t="shared" si="3"/>
        <v>0</v>
      </c>
      <c r="O25" s="65">
        <v>16362020</v>
      </c>
      <c r="P25" s="65" t="str">
        <f t="shared" si="1"/>
        <v xml:space="preserve"> </v>
      </c>
      <c r="Q25" s="149" t="s">
        <v>113</v>
      </c>
      <c r="R25" s="150" t="s">
        <v>93</v>
      </c>
      <c r="S25" s="150" t="s">
        <v>93</v>
      </c>
      <c r="T25" s="79"/>
    </row>
    <row r="26" spans="1:20" s="82" customFormat="1" ht="17.100000000000001" customHeight="1" x14ac:dyDescent="0.15">
      <c r="A26" s="76">
        <v>20</v>
      </c>
      <c r="B26" s="77" t="s">
        <v>114</v>
      </c>
      <c r="C26" s="65">
        <v>55</v>
      </c>
      <c r="D26" s="1"/>
      <c r="E26" s="66">
        <f t="shared" si="0"/>
        <v>0</v>
      </c>
      <c r="F26" s="65">
        <v>20703</v>
      </c>
      <c r="G26" s="1"/>
      <c r="H26" s="65">
        <v>53615</v>
      </c>
      <c r="I26" s="1"/>
      <c r="J26" s="65"/>
      <c r="K26" s="1"/>
      <c r="L26" s="66">
        <f t="shared" si="2"/>
        <v>0</v>
      </c>
      <c r="M26" s="2"/>
      <c r="N26" s="65">
        <f t="shared" si="3"/>
        <v>0</v>
      </c>
      <c r="O26" s="65">
        <v>2413036</v>
      </c>
      <c r="P26" s="65" t="str">
        <f t="shared" si="1"/>
        <v xml:space="preserve"> </v>
      </c>
      <c r="Q26" s="149" t="s">
        <v>95</v>
      </c>
      <c r="R26" s="150" t="s">
        <v>93</v>
      </c>
      <c r="S26" s="150" t="s">
        <v>93</v>
      </c>
      <c r="T26" s="79"/>
    </row>
    <row r="27" spans="1:20" s="82" customFormat="1" ht="17.100000000000001" customHeight="1" x14ac:dyDescent="0.15">
      <c r="A27" s="76">
        <v>21</v>
      </c>
      <c r="B27" s="77" t="s">
        <v>115</v>
      </c>
      <c r="C27" s="65">
        <v>54</v>
      </c>
      <c r="D27" s="1"/>
      <c r="E27" s="66">
        <f t="shared" si="0"/>
        <v>0</v>
      </c>
      <c r="F27" s="65">
        <v>24077</v>
      </c>
      <c r="G27" s="1"/>
      <c r="H27" s="65">
        <v>43375</v>
      </c>
      <c r="I27" s="1"/>
      <c r="J27" s="65"/>
      <c r="K27" s="1"/>
      <c r="L27" s="66">
        <f t="shared" si="2"/>
        <v>0</v>
      </c>
      <c r="M27" s="2"/>
      <c r="N27" s="65">
        <f t="shared" si="3"/>
        <v>0</v>
      </c>
      <c r="O27" s="65">
        <v>2267312</v>
      </c>
      <c r="P27" s="65" t="str">
        <f t="shared" si="1"/>
        <v xml:space="preserve"> </v>
      </c>
      <c r="Q27" s="149" t="s">
        <v>95</v>
      </c>
      <c r="R27" s="150" t="s">
        <v>93</v>
      </c>
      <c r="S27" s="150" t="s">
        <v>93</v>
      </c>
      <c r="T27" s="79"/>
    </row>
    <row r="28" spans="1:20" s="81" customFormat="1" ht="17.100000000000001" customHeight="1" x14ac:dyDescent="0.15">
      <c r="A28" s="76">
        <v>22</v>
      </c>
      <c r="B28" s="77" t="s">
        <v>116</v>
      </c>
      <c r="C28" s="65">
        <v>40</v>
      </c>
      <c r="D28" s="1"/>
      <c r="E28" s="66">
        <f t="shared" si="0"/>
        <v>0</v>
      </c>
      <c r="F28" s="65">
        <v>22366</v>
      </c>
      <c r="G28" s="1"/>
      <c r="H28" s="65">
        <v>41802</v>
      </c>
      <c r="I28" s="1"/>
      <c r="J28" s="65"/>
      <c r="K28" s="1"/>
      <c r="L28" s="66">
        <f t="shared" si="2"/>
        <v>0</v>
      </c>
      <c r="M28" s="2"/>
      <c r="N28" s="65">
        <f t="shared" si="3"/>
        <v>0</v>
      </c>
      <c r="O28" s="65">
        <v>1957280</v>
      </c>
      <c r="P28" s="65" t="str">
        <f t="shared" si="1"/>
        <v xml:space="preserve"> </v>
      </c>
      <c r="Q28" s="149" t="s">
        <v>95</v>
      </c>
      <c r="R28" s="150" t="s">
        <v>93</v>
      </c>
      <c r="S28" s="150" t="s">
        <v>93</v>
      </c>
      <c r="T28" s="79"/>
    </row>
    <row r="29" spans="1:20" s="80" customFormat="1" ht="17.100000000000001" customHeight="1" x14ac:dyDescent="0.15">
      <c r="A29" s="76">
        <v>23</v>
      </c>
      <c r="B29" s="77" t="s">
        <v>117</v>
      </c>
      <c r="C29" s="65">
        <v>37</v>
      </c>
      <c r="D29" s="1"/>
      <c r="E29" s="66">
        <f t="shared" si="0"/>
        <v>0</v>
      </c>
      <c r="F29" s="65">
        <v>25424</v>
      </c>
      <c r="G29" s="78"/>
      <c r="H29" s="65">
        <v>66850</v>
      </c>
      <c r="I29" s="1"/>
      <c r="J29" s="65"/>
      <c r="K29" s="1"/>
      <c r="L29" s="66">
        <f t="shared" si="2"/>
        <v>0</v>
      </c>
      <c r="M29" s="2"/>
      <c r="N29" s="65">
        <f t="shared" si="3"/>
        <v>0</v>
      </c>
      <c r="O29" s="65">
        <v>2426075</v>
      </c>
      <c r="P29" s="65" t="str">
        <f t="shared" si="1"/>
        <v xml:space="preserve"> </v>
      </c>
      <c r="Q29" s="149" t="s">
        <v>93</v>
      </c>
      <c r="R29" s="150" t="s">
        <v>93</v>
      </c>
      <c r="S29" s="150" t="s">
        <v>93</v>
      </c>
      <c r="T29" s="79"/>
    </row>
    <row r="30" spans="1:20" s="81" customFormat="1" ht="17.100000000000001" customHeight="1" x14ac:dyDescent="0.15">
      <c r="A30" s="76">
        <v>24</v>
      </c>
      <c r="B30" s="77" t="s">
        <v>118</v>
      </c>
      <c r="C30" s="65">
        <v>347</v>
      </c>
      <c r="D30" s="1"/>
      <c r="E30" s="66">
        <f t="shared" si="0"/>
        <v>0</v>
      </c>
      <c r="F30" s="65">
        <v>141349</v>
      </c>
      <c r="G30" s="1"/>
      <c r="H30" s="65">
        <v>350085</v>
      </c>
      <c r="I30" s="1"/>
      <c r="J30" s="65"/>
      <c r="K30" s="1"/>
      <c r="L30" s="66">
        <f t="shared" si="2"/>
        <v>0</v>
      </c>
      <c r="M30" s="2"/>
      <c r="N30" s="65">
        <f t="shared" si="3"/>
        <v>0</v>
      </c>
      <c r="O30" s="65">
        <v>15669048</v>
      </c>
      <c r="P30" s="65" t="str">
        <f t="shared" si="1"/>
        <v xml:space="preserve"> </v>
      </c>
      <c r="Q30" s="149" t="s">
        <v>95</v>
      </c>
      <c r="R30" s="150" t="s">
        <v>93</v>
      </c>
      <c r="S30" s="150" t="s">
        <v>93</v>
      </c>
      <c r="T30" s="79"/>
    </row>
    <row r="31" spans="1:20" s="80" customFormat="1" ht="17.100000000000001" customHeight="1" x14ac:dyDescent="0.15">
      <c r="A31" s="76">
        <v>25</v>
      </c>
      <c r="B31" s="77" t="s">
        <v>119</v>
      </c>
      <c r="C31" s="65">
        <v>141</v>
      </c>
      <c r="D31" s="1"/>
      <c r="E31" s="66">
        <f t="shared" si="0"/>
        <v>0</v>
      </c>
      <c r="F31" s="65">
        <v>116752</v>
      </c>
      <c r="G31" s="78"/>
      <c r="H31" s="65">
        <v>254118</v>
      </c>
      <c r="I31" s="1"/>
      <c r="J31" s="65"/>
      <c r="K31" s="1"/>
      <c r="L31" s="66">
        <f t="shared" si="2"/>
        <v>0</v>
      </c>
      <c r="M31" s="2"/>
      <c r="N31" s="65">
        <f t="shared" si="3"/>
        <v>0</v>
      </c>
      <c r="O31" s="65">
        <v>9807238</v>
      </c>
      <c r="P31" s="65" t="str">
        <f t="shared" si="1"/>
        <v xml:space="preserve"> </v>
      </c>
      <c r="Q31" s="149" t="s">
        <v>120</v>
      </c>
      <c r="R31" s="150" t="s">
        <v>93</v>
      </c>
      <c r="S31" s="150" t="s">
        <v>93</v>
      </c>
      <c r="T31" s="79"/>
    </row>
    <row r="32" spans="1:20" s="82" customFormat="1" ht="17.100000000000001" customHeight="1" thickBot="1" x14ac:dyDescent="0.2">
      <c r="A32" s="67">
        <v>26</v>
      </c>
      <c r="B32" s="83" t="s">
        <v>121</v>
      </c>
      <c r="C32" s="65">
        <v>53</v>
      </c>
      <c r="D32" s="52"/>
      <c r="E32" s="66">
        <f t="shared" si="0"/>
        <v>0</v>
      </c>
      <c r="F32" s="65">
        <v>56532</v>
      </c>
      <c r="G32" s="52"/>
      <c r="H32" s="65">
        <v>164427</v>
      </c>
      <c r="I32" s="52"/>
      <c r="J32" s="68"/>
      <c r="K32" s="52"/>
      <c r="L32" s="66">
        <f t="shared" si="2"/>
        <v>0</v>
      </c>
      <c r="M32" s="53"/>
      <c r="N32" s="65">
        <f t="shared" si="3"/>
        <v>0</v>
      </c>
      <c r="O32" s="65">
        <v>5041994</v>
      </c>
      <c r="P32" s="68" t="str">
        <f t="shared" si="1"/>
        <v xml:space="preserve"> </v>
      </c>
      <c r="Q32" s="149" t="s">
        <v>122</v>
      </c>
      <c r="R32" s="150" t="s">
        <v>93</v>
      </c>
      <c r="S32" s="150" t="s">
        <v>93</v>
      </c>
      <c r="T32" s="84"/>
    </row>
    <row r="33" spans="1:20" ht="17.100000000000001" customHeight="1" thickTop="1" thickBot="1" x14ac:dyDescent="0.2">
      <c r="A33" s="85"/>
      <c r="B33" s="86" t="s">
        <v>24</v>
      </c>
      <c r="C33" s="54"/>
      <c r="D33" s="55"/>
      <c r="E33" s="54"/>
      <c r="F33" s="54">
        <f>SUM(F7:F32)</f>
        <v>1502927</v>
      </c>
      <c r="G33" s="55"/>
      <c r="H33" s="54">
        <f>SUM(H7:H32)</f>
        <v>3662956</v>
      </c>
      <c r="I33" s="55"/>
      <c r="J33" s="54">
        <f>SUM(J7:J32)</f>
        <v>0</v>
      </c>
      <c r="K33" s="55"/>
      <c r="L33" s="54">
        <f>SUM(L7:L32)</f>
        <v>0</v>
      </c>
      <c r="M33" s="5">
        <f>SUM(M7:M32)</f>
        <v>0</v>
      </c>
      <c r="N33" s="54">
        <f>SUM(N7:N32)</f>
        <v>0</v>
      </c>
      <c r="O33" s="74">
        <f>SUM(O7:O32)</f>
        <v>150007103</v>
      </c>
      <c r="P33" s="54">
        <f>SUM(P7:P32)</f>
        <v>0</v>
      </c>
      <c r="Q33" s="75"/>
      <c r="R33" s="87"/>
      <c r="S33" s="88"/>
      <c r="T33" s="64"/>
    </row>
    <row r="34" spans="1:20" ht="17.100000000000001" customHeight="1" x14ac:dyDescent="0.15">
      <c r="A34" s="6" t="s">
        <v>25</v>
      </c>
      <c r="B34" s="6"/>
      <c r="C34" s="27"/>
      <c r="D34" s="6"/>
      <c r="E34" s="27"/>
      <c r="F34" s="27"/>
      <c r="G34" s="6"/>
      <c r="H34" s="27"/>
      <c r="I34" s="6"/>
      <c r="J34" s="27"/>
      <c r="K34" s="6"/>
      <c r="L34" s="28"/>
      <c r="M34" s="6"/>
      <c r="N34" s="27"/>
      <c r="O34" s="29"/>
      <c r="P34" s="6"/>
      <c r="Q34" s="30"/>
      <c r="R34" s="31"/>
      <c r="S34" s="31"/>
      <c r="T34" s="32"/>
    </row>
    <row r="35" spans="1:20" ht="17.100000000000001" customHeight="1" x14ac:dyDescent="0.15">
      <c r="A35" s="70" t="s">
        <v>26</v>
      </c>
    </row>
    <row r="36" spans="1:20" ht="17.100000000000001" customHeight="1" x14ac:dyDescent="0.15">
      <c r="A36" s="70" t="s">
        <v>27</v>
      </c>
    </row>
    <row r="37" spans="1:20" ht="17.100000000000001" customHeight="1" x14ac:dyDescent="0.15">
      <c r="A37" s="70" t="s">
        <v>155</v>
      </c>
    </row>
    <row r="38" spans="1:20" ht="17.100000000000001" customHeight="1" x14ac:dyDescent="0.15">
      <c r="A38" s="70" t="s">
        <v>156</v>
      </c>
    </row>
    <row r="39" spans="1:20" ht="17.100000000000001" customHeight="1" x14ac:dyDescent="0.15">
      <c r="A39" s="70" t="s">
        <v>28</v>
      </c>
    </row>
    <row r="40" spans="1:20" ht="17.100000000000001" customHeight="1" x14ac:dyDescent="0.15">
      <c r="A40" s="70" t="s">
        <v>152</v>
      </c>
    </row>
    <row r="41" spans="1:20" ht="17.100000000000001" customHeight="1" x14ac:dyDescent="0.15">
      <c r="B41" s="34" t="s">
        <v>29</v>
      </c>
      <c r="C41" s="35"/>
      <c r="D41" s="21" t="s">
        <v>30</v>
      </c>
    </row>
    <row r="42" spans="1:20" ht="17.100000000000001" customHeight="1" x14ac:dyDescent="0.15">
      <c r="B42" s="34" t="s">
        <v>31</v>
      </c>
      <c r="C42" s="35"/>
      <c r="D42" s="21"/>
    </row>
    <row r="43" spans="1:20" ht="17.100000000000001" customHeight="1" x14ac:dyDescent="0.15">
      <c r="B43" s="34" t="s">
        <v>32</v>
      </c>
      <c r="C43" s="35"/>
      <c r="D43" s="21"/>
    </row>
    <row r="44" spans="1:20" ht="17.100000000000001" customHeight="1" x14ac:dyDescent="0.15">
      <c r="B44" s="36"/>
      <c r="C44" s="36"/>
      <c r="D44" s="36"/>
    </row>
    <row r="45" spans="1:20" ht="17.100000000000001" customHeight="1" x14ac:dyDescent="0.15">
      <c r="B45" s="32"/>
      <c r="C45" s="32"/>
      <c r="D45" s="32"/>
    </row>
    <row r="46" spans="1:20" ht="17.100000000000001" customHeight="1" x14ac:dyDescent="0.15">
      <c r="K46" s="112"/>
      <c r="L46" s="151"/>
    </row>
  </sheetData>
  <mergeCells count="43">
    <mergeCell ref="Q7:S7"/>
    <mergeCell ref="Q8:S8"/>
    <mergeCell ref="Q9:S9"/>
    <mergeCell ref="Q10:S10"/>
    <mergeCell ref="B1:B5"/>
    <mergeCell ref="C1:E1"/>
    <mergeCell ref="F1:L1"/>
    <mergeCell ref="M1:M4"/>
    <mergeCell ref="N1:N4"/>
    <mergeCell ref="P1:P4"/>
    <mergeCell ref="Q1:S6"/>
    <mergeCell ref="T1:T6"/>
    <mergeCell ref="C2:C4"/>
    <mergeCell ref="D2:D4"/>
    <mergeCell ref="E2:E4"/>
    <mergeCell ref="G2:G5"/>
    <mergeCell ref="I2:I5"/>
    <mergeCell ref="K2:K5"/>
    <mergeCell ref="L2:L4"/>
    <mergeCell ref="O1:O4"/>
    <mergeCell ref="Q11:S11"/>
    <mergeCell ref="Q24:S24"/>
    <mergeCell ref="Q13:S13"/>
    <mergeCell ref="Q14:S14"/>
    <mergeCell ref="Q15:S15"/>
    <mergeCell ref="Q16:S16"/>
    <mergeCell ref="Q17:S17"/>
    <mergeCell ref="Q18:S18"/>
    <mergeCell ref="Q19:S19"/>
    <mergeCell ref="Q20:S20"/>
    <mergeCell ref="Q21:S21"/>
    <mergeCell ref="Q22:S22"/>
    <mergeCell ref="Q23:S23"/>
    <mergeCell ref="Q12:S12"/>
    <mergeCell ref="Q30:S30"/>
    <mergeCell ref="Q31:S31"/>
    <mergeCell ref="Q32:S32"/>
    <mergeCell ref="K46:L46"/>
    <mergeCell ref="Q25:S25"/>
    <mergeCell ref="Q26:S26"/>
    <mergeCell ref="Q27:S27"/>
    <mergeCell ref="Q28:S28"/>
    <mergeCell ref="Q29:S29"/>
  </mergeCells>
  <phoneticPr fontId="3"/>
  <pageMargins left="0.23622047244094491" right="0.23622047244094491" top="0.94488188976377963" bottom="0.74803149606299213" header="0.31496062992125984" footer="0.31496062992125984"/>
  <pageSetup paperSize="9" scale="63" orientation="landscape" r:id="rId1"/>
  <headerFooter>
    <oddHeader>&amp;L&amp;"ＭＳ 明朝,標準"
様式第２号&amp;C&amp;"ＭＳ 明朝,標準"&amp;28内訳書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45"/>
  <sheetViews>
    <sheetView view="pageBreakPreview" zoomScaleNormal="100" zoomScaleSheetLayoutView="100" workbookViewId="0">
      <pane xSplit="2" ySplit="5" topLeftCell="C6" activePane="bottomRight" state="frozen"/>
      <selection activeCell="G29" sqref="G29"/>
      <selection pane="topRight" activeCell="G29" sqref="G29"/>
      <selection pane="bottomLeft" activeCell="G29" sqref="G29"/>
      <selection pane="bottomRight" activeCell="G18" sqref="G18"/>
    </sheetView>
  </sheetViews>
  <sheetFormatPr defaultRowHeight="17.100000000000001" customHeight="1" x14ac:dyDescent="0.15"/>
  <cols>
    <col min="1" max="1" width="4.5" style="70" bestFit="1" customWidth="1"/>
    <col min="2" max="2" width="23.5" style="70" bestFit="1" customWidth="1"/>
    <col min="3" max="3" width="9.25" style="70" bestFit="1" customWidth="1"/>
    <col min="4" max="4" width="11" style="70" bestFit="1" customWidth="1"/>
    <col min="5" max="6" width="11.625" style="70" bestFit="1" customWidth="1"/>
    <col min="7" max="7" width="9" style="70"/>
    <col min="8" max="8" width="11.625" style="70" bestFit="1" customWidth="1"/>
    <col min="9" max="9" width="9" style="70"/>
    <col min="10" max="10" width="9.5" style="70" bestFit="1" customWidth="1"/>
    <col min="11" max="11" width="9" style="70" customWidth="1"/>
    <col min="12" max="12" width="11.625" style="70" customWidth="1"/>
    <col min="13" max="13" width="10.75" style="70" customWidth="1"/>
    <col min="14" max="14" width="13.875" style="70" customWidth="1"/>
    <col min="15" max="15" width="13.875" style="33" bestFit="1" customWidth="1"/>
    <col min="16" max="16" width="12.75" style="70" bestFit="1" customWidth="1"/>
    <col min="17" max="18" width="9" style="70"/>
    <col min="19" max="19" width="12.5" style="70" customWidth="1"/>
    <col min="20" max="23" width="9" style="70"/>
    <col min="24" max="24" width="12.125" style="70" bestFit="1" customWidth="1"/>
    <col min="25" max="25" width="13.25" style="70" bestFit="1" customWidth="1"/>
    <col min="26" max="16384" width="9" style="70"/>
  </cols>
  <sheetData>
    <row r="1" spans="1:20" ht="17.100000000000001" customHeight="1" x14ac:dyDescent="0.15">
      <c r="A1" s="37"/>
      <c r="B1" s="115" t="s">
        <v>0</v>
      </c>
      <c r="C1" s="117" t="s">
        <v>1</v>
      </c>
      <c r="D1" s="117"/>
      <c r="E1" s="117"/>
      <c r="F1" s="118" t="s">
        <v>2</v>
      </c>
      <c r="G1" s="118"/>
      <c r="H1" s="118"/>
      <c r="I1" s="118"/>
      <c r="J1" s="118"/>
      <c r="K1" s="118"/>
      <c r="L1" s="118"/>
      <c r="M1" s="119" t="s">
        <v>3</v>
      </c>
      <c r="N1" s="121" t="s">
        <v>4</v>
      </c>
      <c r="O1" s="141" t="s">
        <v>5</v>
      </c>
      <c r="P1" s="107" t="s">
        <v>6</v>
      </c>
      <c r="Q1" s="109" t="s">
        <v>153</v>
      </c>
      <c r="R1" s="156"/>
      <c r="S1" s="156"/>
      <c r="T1" s="126" t="s">
        <v>7</v>
      </c>
    </row>
    <row r="2" spans="1:20" ht="17.100000000000001" customHeight="1" x14ac:dyDescent="0.15">
      <c r="A2" s="7"/>
      <c r="B2" s="116"/>
      <c r="C2" s="128" t="s">
        <v>8</v>
      </c>
      <c r="D2" s="130" t="s">
        <v>9</v>
      </c>
      <c r="E2" s="132" t="s">
        <v>10</v>
      </c>
      <c r="F2" s="8" t="s">
        <v>11</v>
      </c>
      <c r="G2" s="131" t="s">
        <v>9</v>
      </c>
      <c r="H2" s="8" t="s">
        <v>11</v>
      </c>
      <c r="I2" s="131" t="s">
        <v>9</v>
      </c>
      <c r="J2" s="8" t="s">
        <v>11</v>
      </c>
      <c r="K2" s="131" t="s">
        <v>9</v>
      </c>
      <c r="L2" s="139" t="s">
        <v>12</v>
      </c>
      <c r="M2" s="120"/>
      <c r="N2" s="122"/>
      <c r="O2" s="142"/>
      <c r="P2" s="108"/>
      <c r="Q2" s="157"/>
      <c r="R2" s="158"/>
      <c r="S2" s="158"/>
      <c r="T2" s="127"/>
    </row>
    <row r="3" spans="1:20" ht="17.100000000000001" customHeight="1" x14ac:dyDescent="0.15">
      <c r="A3" s="7"/>
      <c r="B3" s="116"/>
      <c r="C3" s="128"/>
      <c r="D3" s="130"/>
      <c r="E3" s="132"/>
      <c r="F3" s="8" t="s">
        <v>13</v>
      </c>
      <c r="G3" s="134"/>
      <c r="H3" s="8" t="s">
        <v>14</v>
      </c>
      <c r="I3" s="136"/>
      <c r="J3" s="8"/>
      <c r="K3" s="137"/>
      <c r="L3" s="139"/>
      <c r="M3" s="120"/>
      <c r="N3" s="122"/>
      <c r="O3" s="142"/>
      <c r="P3" s="108"/>
      <c r="Q3" s="157"/>
      <c r="R3" s="158"/>
      <c r="S3" s="158"/>
      <c r="T3" s="127"/>
    </row>
    <row r="4" spans="1:20" ht="17.100000000000001" customHeight="1" x14ac:dyDescent="0.15">
      <c r="A4" s="7"/>
      <c r="B4" s="116"/>
      <c r="C4" s="129"/>
      <c r="D4" s="131"/>
      <c r="E4" s="133"/>
      <c r="F4" s="8" t="s">
        <v>15</v>
      </c>
      <c r="G4" s="134"/>
      <c r="H4" s="8" t="s">
        <v>16</v>
      </c>
      <c r="I4" s="136"/>
      <c r="J4" s="8" t="s">
        <v>17</v>
      </c>
      <c r="K4" s="137"/>
      <c r="L4" s="140"/>
      <c r="M4" s="120"/>
      <c r="N4" s="122"/>
      <c r="O4" s="142"/>
      <c r="P4" s="108"/>
      <c r="Q4" s="157"/>
      <c r="R4" s="158"/>
      <c r="S4" s="158"/>
      <c r="T4" s="127"/>
    </row>
    <row r="5" spans="1:20" ht="17.100000000000001" customHeight="1" x14ac:dyDescent="0.15">
      <c r="A5" s="7"/>
      <c r="B5" s="116"/>
      <c r="C5" s="9"/>
      <c r="D5" s="10"/>
      <c r="E5" s="11" t="s">
        <v>37</v>
      </c>
      <c r="F5" s="8" t="s">
        <v>18</v>
      </c>
      <c r="G5" s="135"/>
      <c r="H5" s="8" t="s">
        <v>19</v>
      </c>
      <c r="I5" s="135"/>
      <c r="J5" s="8" t="s">
        <v>20</v>
      </c>
      <c r="K5" s="138"/>
      <c r="L5" s="12" t="s">
        <v>38</v>
      </c>
      <c r="M5" s="10" t="s">
        <v>39</v>
      </c>
      <c r="N5" s="13" t="s">
        <v>40</v>
      </c>
      <c r="O5" s="14" t="s">
        <v>41</v>
      </c>
      <c r="P5" s="12" t="s">
        <v>42</v>
      </c>
      <c r="Q5" s="157"/>
      <c r="R5" s="158"/>
      <c r="S5" s="158"/>
      <c r="T5" s="127"/>
    </row>
    <row r="6" spans="1:20" ht="17.100000000000001" customHeight="1" x14ac:dyDescent="0.15">
      <c r="A6" s="15"/>
      <c r="B6" s="16"/>
      <c r="C6" s="17" t="s">
        <v>43</v>
      </c>
      <c r="D6" s="69" t="s">
        <v>21</v>
      </c>
      <c r="E6" s="18" t="s">
        <v>22</v>
      </c>
      <c r="F6" s="8" t="s">
        <v>44</v>
      </c>
      <c r="G6" s="69" t="s">
        <v>21</v>
      </c>
      <c r="H6" s="8" t="s">
        <v>44</v>
      </c>
      <c r="I6" s="69" t="s">
        <v>21</v>
      </c>
      <c r="J6" s="8" t="s">
        <v>44</v>
      </c>
      <c r="K6" s="69" t="s">
        <v>21</v>
      </c>
      <c r="L6" s="8" t="s">
        <v>22</v>
      </c>
      <c r="M6" s="69" t="s">
        <v>22</v>
      </c>
      <c r="N6" s="18" t="s">
        <v>22</v>
      </c>
      <c r="O6" s="19" t="s">
        <v>22</v>
      </c>
      <c r="P6" s="8" t="s">
        <v>22</v>
      </c>
      <c r="Q6" s="159"/>
      <c r="R6" s="160"/>
      <c r="S6" s="160"/>
      <c r="T6" s="127"/>
    </row>
    <row r="7" spans="1:20" ht="17.100000000000001" customHeight="1" x14ac:dyDescent="0.15">
      <c r="A7" s="38">
        <v>1</v>
      </c>
      <c r="B7" s="39" t="s">
        <v>45</v>
      </c>
      <c r="C7" s="71">
        <v>262</v>
      </c>
      <c r="D7" s="1"/>
      <c r="E7" s="72">
        <f>D7*C7*12*0.85</f>
        <v>0</v>
      </c>
      <c r="F7" s="71">
        <v>235393</v>
      </c>
      <c r="G7" s="78"/>
      <c r="H7" s="71">
        <v>524222</v>
      </c>
      <c r="I7" s="1"/>
      <c r="J7" s="71">
        <v>0</v>
      </c>
      <c r="K7" s="1"/>
      <c r="L7" s="72">
        <f>F7*G7+H7*I7+J7*K7</f>
        <v>0</v>
      </c>
      <c r="M7" s="2"/>
      <c r="N7" s="71">
        <f>INT(E7+L7+M7)</f>
        <v>0</v>
      </c>
      <c r="O7" s="73">
        <v>19166104</v>
      </c>
      <c r="P7" s="71" t="str">
        <f t="shared" ref="P7:P31" si="0">IF(E7=0," ",O7-N7)</f>
        <v xml:space="preserve"> </v>
      </c>
      <c r="Q7" s="123" t="s">
        <v>46</v>
      </c>
      <c r="R7" s="155"/>
      <c r="S7" s="155"/>
      <c r="T7" s="63"/>
    </row>
    <row r="8" spans="1:20" ht="17.100000000000001" customHeight="1" x14ac:dyDescent="0.15">
      <c r="A8" s="15"/>
      <c r="B8" s="40" t="s">
        <v>47</v>
      </c>
      <c r="C8" s="71">
        <v>262</v>
      </c>
      <c r="D8" s="1"/>
      <c r="E8" s="72">
        <f>D8*C8*12</f>
        <v>0</v>
      </c>
      <c r="F8" s="71">
        <v>0</v>
      </c>
      <c r="G8" s="78"/>
      <c r="H8" s="71">
        <v>0</v>
      </c>
      <c r="I8" s="1"/>
      <c r="J8" s="71">
        <v>0</v>
      </c>
      <c r="K8" s="1"/>
      <c r="L8" s="72">
        <f t="shared" ref="L8:L31" si="1">F8*G8+H8*I8+J8*K8</f>
        <v>0</v>
      </c>
      <c r="M8" s="2"/>
      <c r="N8" s="71">
        <f>INT(E8+L8+M8)</f>
        <v>0</v>
      </c>
      <c r="O8" s="73">
        <v>249004</v>
      </c>
      <c r="P8" s="71" t="str">
        <f t="shared" si="0"/>
        <v xml:space="preserve"> </v>
      </c>
      <c r="Q8" s="123" t="s">
        <v>48</v>
      </c>
      <c r="R8" s="155"/>
      <c r="S8" s="155"/>
      <c r="T8" s="63"/>
    </row>
    <row r="9" spans="1:20" ht="17.100000000000001" customHeight="1" x14ac:dyDescent="0.15">
      <c r="A9" s="20">
        <v>2</v>
      </c>
      <c r="B9" s="41" t="s">
        <v>49</v>
      </c>
      <c r="C9" s="71">
        <v>55</v>
      </c>
      <c r="D9" s="1"/>
      <c r="E9" s="72">
        <f t="shared" ref="E9:E30" si="2">D9*C9*12*0.85</f>
        <v>0</v>
      </c>
      <c r="F9" s="71">
        <v>26504</v>
      </c>
      <c r="G9" s="1"/>
      <c r="H9" s="71">
        <v>89161</v>
      </c>
      <c r="I9" s="1"/>
      <c r="J9" s="71">
        <v>0</v>
      </c>
      <c r="K9" s="1"/>
      <c r="L9" s="72">
        <f t="shared" si="1"/>
        <v>0</v>
      </c>
      <c r="M9" s="2"/>
      <c r="N9" s="71">
        <f>INT(E9+L9+M9)</f>
        <v>0</v>
      </c>
      <c r="O9" s="73">
        <v>3204085</v>
      </c>
      <c r="P9" s="71" t="str">
        <f t="shared" si="0"/>
        <v xml:space="preserve"> </v>
      </c>
      <c r="Q9" s="123" t="s">
        <v>46</v>
      </c>
      <c r="R9" s="155"/>
      <c r="S9" s="155"/>
      <c r="T9" s="63"/>
    </row>
    <row r="10" spans="1:20" ht="17.100000000000001" customHeight="1" x14ac:dyDescent="0.15">
      <c r="A10" s="20">
        <v>3</v>
      </c>
      <c r="B10" s="41" t="s">
        <v>51</v>
      </c>
      <c r="C10" s="71">
        <v>58</v>
      </c>
      <c r="D10" s="1"/>
      <c r="E10" s="72">
        <f t="shared" si="2"/>
        <v>0</v>
      </c>
      <c r="F10" s="71">
        <v>16499</v>
      </c>
      <c r="G10" s="1"/>
      <c r="H10" s="71">
        <v>41380</v>
      </c>
      <c r="I10" s="1"/>
      <c r="J10" s="71">
        <v>0</v>
      </c>
      <c r="K10" s="1"/>
      <c r="L10" s="72">
        <f t="shared" si="1"/>
        <v>0</v>
      </c>
      <c r="M10" s="2"/>
      <c r="N10" s="71">
        <f t="shared" ref="N10:N31" si="3">INT(E10+L10+M10)</f>
        <v>0</v>
      </c>
      <c r="O10" s="73">
        <v>2145178</v>
      </c>
      <c r="P10" s="71" t="str">
        <f t="shared" si="0"/>
        <v xml:space="preserve"> </v>
      </c>
      <c r="Q10" s="123" t="s">
        <v>50</v>
      </c>
      <c r="R10" s="155"/>
      <c r="S10" s="155"/>
      <c r="T10" s="63"/>
    </row>
    <row r="11" spans="1:20" ht="17.100000000000001" customHeight="1" x14ac:dyDescent="0.15">
      <c r="A11" s="20">
        <v>5</v>
      </c>
      <c r="B11" s="41" t="s">
        <v>52</v>
      </c>
      <c r="C11" s="71">
        <v>71</v>
      </c>
      <c r="D11" s="1"/>
      <c r="E11" s="72">
        <f t="shared" si="2"/>
        <v>0</v>
      </c>
      <c r="F11" s="71">
        <v>34865</v>
      </c>
      <c r="G11" s="1"/>
      <c r="H11" s="71">
        <v>69668</v>
      </c>
      <c r="I11" s="1"/>
      <c r="J11" s="71">
        <v>0</v>
      </c>
      <c r="K11" s="1"/>
      <c r="L11" s="72">
        <f t="shared" si="1"/>
        <v>0</v>
      </c>
      <c r="M11" s="2"/>
      <c r="N11" s="71">
        <f t="shared" si="3"/>
        <v>0</v>
      </c>
      <c r="O11" s="73">
        <v>3288997</v>
      </c>
      <c r="P11" s="71" t="str">
        <f t="shared" si="0"/>
        <v xml:space="preserve"> </v>
      </c>
      <c r="Q11" s="123" t="s">
        <v>50</v>
      </c>
      <c r="R11" s="155"/>
      <c r="S11" s="155"/>
      <c r="T11" s="63"/>
    </row>
    <row r="12" spans="1:20" ht="17.100000000000001" customHeight="1" x14ac:dyDescent="0.15">
      <c r="A12" s="20">
        <v>6</v>
      </c>
      <c r="B12" s="41" t="s">
        <v>53</v>
      </c>
      <c r="C12" s="71">
        <v>216</v>
      </c>
      <c r="D12" s="1"/>
      <c r="E12" s="72">
        <f t="shared" si="2"/>
        <v>0</v>
      </c>
      <c r="F12" s="71">
        <v>26512</v>
      </c>
      <c r="G12" s="1"/>
      <c r="H12" s="71">
        <v>73007</v>
      </c>
      <c r="I12" s="1"/>
      <c r="J12" s="71">
        <v>0</v>
      </c>
      <c r="K12" s="1"/>
      <c r="L12" s="72">
        <f t="shared" si="1"/>
        <v>0</v>
      </c>
      <c r="M12" s="2"/>
      <c r="N12" s="71">
        <f t="shared" si="3"/>
        <v>0</v>
      </c>
      <c r="O12" s="73">
        <v>5721922</v>
      </c>
      <c r="P12" s="71" t="str">
        <f t="shared" si="0"/>
        <v xml:space="preserve"> </v>
      </c>
      <c r="Q12" s="123" t="s">
        <v>50</v>
      </c>
      <c r="R12" s="155"/>
      <c r="S12" s="155"/>
      <c r="T12" s="63"/>
    </row>
    <row r="13" spans="1:20" ht="17.100000000000001" customHeight="1" x14ac:dyDescent="0.15">
      <c r="A13" s="20">
        <v>7</v>
      </c>
      <c r="B13" s="41" t="s">
        <v>54</v>
      </c>
      <c r="C13" s="71">
        <v>90</v>
      </c>
      <c r="D13" s="1"/>
      <c r="E13" s="72">
        <f t="shared" si="2"/>
        <v>0</v>
      </c>
      <c r="F13" s="71">
        <v>10762</v>
      </c>
      <c r="G13" s="1"/>
      <c r="H13" s="71">
        <v>30661</v>
      </c>
      <c r="I13" s="1"/>
      <c r="J13" s="71">
        <v>0</v>
      </c>
      <c r="K13" s="1"/>
      <c r="L13" s="72">
        <f t="shared" si="1"/>
        <v>0</v>
      </c>
      <c r="M13" s="2"/>
      <c r="N13" s="71">
        <f t="shared" si="3"/>
        <v>0</v>
      </c>
      <c r="O13" s="73">
        <v>2382993</v>
      </c>
      <c r="P13" s="71" t="str">
        <f t="shared" si="0"/>
        <v xml:space="preserve"> </v>
      </c>
      <c r="Q13" s="123" t="s">
        <v>50</v>
      </c>
      <c r="R13" s="155"/>
      <c r="S13" s="155"/>
      <c r="T13" s="63"/>
    </row>
    <row r="14" spans="1:20" ht="17.100000000000001" customHeight="1" x14ac:dyDescent="0.15">
      <c r="A14" s="20">
        <v>8</v>
      </c>
      <c r="B14" s="41" t="s">
        <v>55</v>
      </c>
      <c r="C14" s="71">
        <v>257</v>
      </c>
      <c r="D14" s="1"/>
      <c r="E14" s="72">
        <f t="shared" si="2"/>
        <v>0</v>
      </c>
      <c r="F14" s="71">
        <v>137018</v>
      </c>
      <c r="G14" s="1"/>
      <c r="H14" s="71">
        <v>269297</v>
      </c>
      <c r="I14" s="1"/>
      <c r="J14" s="71">
        <v>0</v>
      </c>
      <c r="K14" s="1"/>
      <c r="L14" s="72">
        <f t="shared" si="1"/>
        <v>0</v>
      </c>
      <c r="M14" s="2"/>
      <c r="N14" s="71">
        <f t="shared" si="3"/>
        <v>0</v>
      </c>
      <c r="O14" s="73">
        <v>12453664</v>
      </c>
      <c r="P14" s="71" t="str">
        <f t="shared" si="0"/>
        <v xml:space="preserve"> </v>
      </c>
      <c r="Q14" s="123" t="s">
        <v>50</v>
      </c>
      <c r="R14" s="155"/>
      <c r="S14" s="155"/>
      <c r="T14" s="63"/>
    </row>
    <row r="15" spans="1:20" ht="17.100000000000001" customHeight="1" x14ac:dyDescent="0.15">
      <c r="A15" s="20">
        <v>9</v>
      </c>
      <c r="B15" s="41" t="s">
        <v>56</v>
      </c>
      <c r="C15" s="71">
        <v>70</v>
      </c>
      <c r="D15" s="1"/>
      <c r="E15" s="72">
        <f t="shared" si="2"/>
        <v>0</v>
      </c>
      <c r="F15" s="71">
        <v>10249</v>
      </c>
      <c r="G15" s="1"/>
      <c r="H15" s="71">
        <v>40163</v>
      </c>
      <c r="I15" s="1"/>
      <c r="J15" s="71">
        <v>0</v>
      </c>
      <c r="K15" s="1"/>
      <c r="L15" s="72">
        <f t="shared" si="1"/>
        <v>0</v>
      </c>
      <c r="M15" s="2"/>
      <c r="N15" s="71">
        <f t="shared" si="3"/>
        <v>0</v>
      </c>
      <c r="O15" s="73">
        <v>2204995</v>
      </c>
      <c r="P15" s="71" t="str">
        <f t="shared" si="0"/>
        <v xml:space="preserve"> </v>
      </c>
      <c r="Q15" s="123" t="s">
        <v>50</v>
      </c>
      <c r="R15" s="155"/>
      <c r="S15" s="155"/>
      <c r="T15" s="63"/>
    </row>
    <row r="16" spans="1:20" ht="17.100000000000001" customHeight="1" x14ac:dyDescent="0.15">
      <c r="A16" s="20">
        <v>10</v>
      </c>
      <c r="B16" s="41" t="s">
        <v>57</v>
      </c>
      <c r="C16" s="71">
        <v>67</v>
      </c>
      <c r="D16" s="1"/>
      <c r="E16" s="72">
        <f t="shared" si="2"/>
        <v>0</v>
      </c>
      <c r="F16" s="71">
        <v>27732</v>
      </c>
      <c r="G16" s="1"/>
      <c r="H16" s="71">
        <v>81746</v>
      </c>
      <c r="I16" s="1"/>
      <c r="J16" s="71">
        <v>0</v>
      </c>
      <c r="K16" s="1"/>
      <c r="L16" s="72">
        <f t="shared" si="1"/>
        <v>0</v>
      </c>
      <c r="M16" s="2"/>
      <c r="N16" s="71">
        <f t="shared" si="3"/>
        <v>0</v>
      </c>
      <c r="O16" s="73">
        <v>3306192</v>
      </c>
      <c r="P16" s="71" t="str">
        <f t="shared" si="0"/>
        <v xml:space="preserve"> </v>
      </c>
      <c r="Q16" s="123" t="s">
        <v>50</v>
      </c>
      <c r="R16" s="155"/>
      <c r="S16" s="155"/>
      <c r="T16" s="63"/>
    </row>
    <row r="17" spans="1:20" ht="17.100000000000001" customHeight="1" x14ac:dyDescent="0.15">
      <c r="A17" s="20">
        <v>11</v>
      </c>
      <c r="B17" s="41" t="s">
        <v>58</v>
      </c>
      <c r="C17" s="71">
        <v>76</v>
      </c>
      <c r="D17" s="1"/>
      <c r="E17" s="72">
        <f t="shared" si="2"/>
        <v>0</v>
      </c>
      <c r="F17" s="71">
        <v>35100</v>
      </c>
      <c r="G17" s="1"/>
      <c r="H17" s="71">
        <v>102411</v>
      </c>
      <c r="I17" s="1"/>
      <c r="J17" s="71">
        <v>0</v>
      </c>
      <c r="K17" s="1"/>
      <c r="L17" s="72">
        <f t="shared" si="1"/>
        <v>0</v>
      </c>
      <c r="M17" s="2"/>
      <c r="N17" s="71">
        <f t="shared" si="3"/>
        <v>0</v>
      </c>
      <c r="O17" s="73">
        <v>4010290</v>
      </c>
      <c r="P17" s="71" t="str">
        <f t="shared" si="0"/>
        <v xml:space="preserve"> </v>
      </c>
      <c r="Q17" s="123" t="s">
        <v>50</v>
      </c>
      <c r="R17" s="155"/>
      <c r="S17" s="155"/>
      <c r="T17" s="63"/>
    </row>
    <row r="18" spans="1:20" ht="17.100000000000001" customHeight="1" x14ac:dyDescent="0.15">
      <c r="A18" s="20">
        <v>12</v>
      </c>
      <c r="B18" s="41" t="s">
        <v>59</v>
      </c>
      <c r="C18" s="71">
        <v>55</v>
      </c>
      <c r="D18" s="1"/>
      <c r="E18" s="72">
        <f t="shared" si="2"/>
        <v>0</v>
      </c>
      <c r="F18" s="71">
        <v>26136</v>
      </c>
      <c r="G18" s="1"/>
      <c r="H18" s="71">
        <v>72184</v>
      </c>
      <c r="I18" s="1"/>
      <c r="J18" s="71">
        <v>0</v>
      </c>
      <c r="K18" s="1"/>
      <c r="L18" s="72">
        <f t="shared" si="1"/>
        <v>0</v>
      </c>
      <c r="M18" s="2"/>
      <c r="N18" s="71">
        <f t="shared" si="3"/>
        <v>0</v>
      </c>
      <c r="O18" s="73">
        <v>2880037</v>
      </c>
      <c r="P18" s="71" t="str">
        <f t="shared" si="0"/>
        <v xml:space="preserve"> </v>
      </c>
      <c r="Q18" s="123" t="s">
        <v>50</v>
      </c>
      <c r="R18" s="155"/>
      <c r="S18" s="155"/>
      <c r="T18" s="63"/>
    </row>
    <row r="19" spans="1:20" ht="17.100000000000001" customHeight="1" x14ac:dyDescent="0.15">
      <c r="A19" s="20">
        <v>13</v>
      </c>
      <c r="B19" s="41" t="s">
        <v>60</v>
      </c>
      <c r="C19" s="71">
        <v>66</v>
      </c>
      <c r="D19" s="1"/>
      <c r="E19" s="72">
        <f t="shared" si="2"/>
        <v>0</v>
      </c>
      <c r="F19" s="71">
        <v>33991</v>
      </c>
      <c r="G19" s="1"/>
      <c r="H19" s="71">
        <v>90710</v>
      </c>
      <c r="I19" s="1"/>
      <c r="J19" s="71">
        <v>0</v>
      </c>
      <c r="K19" s="1"/>
      <c r="L19" s="72">
        <f t="shared" si="1"/>
        <v>0</v>
      </c>
      <c r="M19" s="2"/>
      <c r="N19" s="71">
        <f t="shared" si="3"/>
        <v>0</v>
      </c>
      <c r="O19" s="73">
        <v>3587942</v>
      </c>
      <c r="P19" s="71" t="str">
        <f t="shared" si="0"/>
        <v xml:space="preserve"> </v>
      </c>
      <c r="Q19" s="123" t="s">
        <v>50</v>
      </c>
      <c r="R19" s="155"/>
      <c r="S19" s="155"/>
      <c r="T19" s="63"/>
    </row>
    <row r="20" spans="1:20" ht="17.100000000000001" customHeight="1" x14ac:dyDescent="0.15">
      <c r="A20" s="20">
        <v>14</v>
      </c>
      <c r="B20" s="41" t="s">
        <v>61</v>
      </c>
      <c r="C20" s="71">
        <v>39</v>
      </c>
      <c r="D20" s="1"/>
      <c r="E20" s="72">
        <f t="shared" si="2"/>
        <v>0</v>
      </c>
      <c r="F20" s="71">
        <v>31842</v>
      </c>
      <c r="G20" s="1"/>
      <c r="H20" s="71">
        <v>90347</v>
      </c>
      <c r="I20" s="1"/>
      <c r="J20" s="71">
        <v>0</v>
      </c>
      <c r="K20" s="1"/>
      <c r="L20" s="72">
        <f t="shared" si="1"/>
        <v>0</v>
      </c>
      <c r="M20" s="2"/>
      <c r="N20" s="71">
        <f t="shared" si="3"/>
        <v>0</v>
      </c>
      <c r="O20" s="73">
        <v>3015634</v>
      </c>
      <c r="P20" s="71" t="str">
        <f t="shared" si="0"/>
        <v xml:space="preserve"> </v>
      </c>
      <c r="Q20" s="123" t="s">
        <v>46</v>
      </c>
      <c r="R20" s="155"/>
      <c r="S20" s="155"/>
      <c r="T20" s="63"/>
    </row>
    <row r="21" spans="1:20" ht="17.100000000000001" customHeight="1" x14ac:dyDescent="0.15">
      <c r="A21" s="20">
        <v>15</v>
      </c>
      <c r="B21" s="41" t="s">
        <v>62</v>
      </c>
      <c r="C21" s="71">
        <v>83</v>
      </c>
      <c r="D21" s="1"/>
      <c r="E21" s="72">
        <f t="shared" si="2"/>
        <v>0</v>
      </c>
      <c r="F21" s="71">
        <v>27455</v>
      </c>
      <c r="G21" s="1"/>
      <c r="H21" s="71">
        <v>99448</v>
      </c>
      <c r="I21" s="1"/>
      <c r="J21" s="71">
        <v>0</v>
      </c>
      <c r="K21" s="1"/>
      <c r="L21" s="72">
        <f t="shared" si="1"/>
        <v>0</v>
      </c>
      <c r="M21" s="2"/>
      <c r="N21" s="71">
        <f t="shared" si="3"/>
        <v>0</v>
      </c>
      <c r="O21" s="73">
        <v>3920718</v>
      </c>
      <c r="P21" s="71" t="str">
        <f t="shared" si="0"/>
        <v xml:space="preserve"> </v>
      </c>
      <c r="Q21" s="123" t="s">
        <v>50</v>
      </c>
      <c r="R21" s="155"/>
      <c r="S21" s="155"/>
      <c r="T21" s="63"/>
    </row>
    <row r="22" spans="1:20" ht="17.100000000000001" customHeight="1" x14ac:dyDescent="0.15">
      <c r="A22" s="20">
        <v>16</v>
      </c>
      <c r="B22" s="41" t="s">
        <v>63</v>
      </c>
      <c r="C22" s="71">
        <v>73</v>
      </c>
      <c r="D22" s="1"/>
      <c r="E22" s="72">
        <f t="shared" si="2"/>
        <v>0</v>
      </c>
      <c r="F22" s="71">
        <v>31939</v>
      </c>
      <c r="G22" s="1"/>
      <c r="H22" s="71">
        <v>91217</v>
      </c>
      <c r="I22" s="1"/>
      <c r="J22" s="71">
        <v>0</v>
      </c>
      <c r="K22" s="1"/>
      <c r="L22" s="72">
        <f t="shared" si="1"/>
        <v>0</v>
      </c>
      <c r="M22" s="2"/>
      <c r="N22" s="71">
        <f t="shared" si="3"/>
        <v>0</v>
      </c>
      <c r="O22" s="73">
        <v>3678567</v>
      </c>
      <c r="P22" s="71" t="str">
        <f t="shared" si="0"/>
        <v xml:space="preserve"> </v>
      </c>
      <c r="Q22" s="123" t="s">
        <v>50</v>
      </c>
      <c r="R22" s="155"/>
      <c r="S22" s="155"/>
      <c r="T22" s="63"/>
    </row>
    <row r="23" spans="1:20" ht="17.100000000000001" customHeight="1" x14ac:dyDescent="0.15">
      <c r="A23" s="20">
        <v>17</v>
      </c>
      <c r="B23" s="41" t="s">
        <v>64</v>
      </c>
      <c r="C23" s="71">
        <v>96</v>
      </c>
      <c r="D23" s="1"/>
      <c r="E23" s="72">
        <f t="shared" si="2"/>
        <v>0</v>
      </c>
      <c r="F23" s="71">
        <v>48868</v>
      </c>
      <c r="G23" s="1"/>
      <c r="H23" s="71">
        <v>166788</v>
      </c>
      <c r="I23" s="1"/>
      <c r="J23" s="71">
        <v>0</v>
      </c>
      <c r="K23" s="1"/>
      <c r="L23" s="72">
        <f t="shared" si="1"/>
        <v>0</v>
      </c>
      <c r="M23" s="2"/>
      <c r="N23" s="71">
        <f t="shared" si="3"/>
        <v>0</v>
      </c>
      <c r="O23" s="73">
        <v>5845605</v>
      </c>
      <c r="P23" s="71" t="str">
        <f t="shared" si="0"/>
        <v xml:space="preserve"> </v>
      </c>
      <c r="Q23" s="123" t="s">
        <v>46</v>
      </c>
      <c r="R23" s="155"/>
      <c r="S23" s="155"/>
      <c r="T23" s="63"/>
    </row>
    <row r="24" spans="1:20" ht="17.100000000000001" customHeight="1" x14ac:dyDescent="0.15">
      <c r="A24" s="20">
        <v>18</v>
      </c>
      <c r="B24" s="41" t="s">
        <v>65</v>
      </c>
      <c r="C24" s="71">
        <v>70</v>
      </c>
      <c r="D24" s="1"/>
      <c r="E24" s="72">
        <f t="shared" si="2"/>
        <v>0</v>
      </c>
      <c r="F24" s="71">
        <v>34784</v>
      </c>
      <c r="G24" s="1"/>
      <c r="H24" s="71">
        <v>107707</v>
      </c>
      <c r="I24" s="1"/>
      <c r="J24" s="71">
        <v>0</v>
      </c>
      <c r="K24" s="1"/>
      <c r="L24" s="72">
        <f t="shared" si="1"/>
        <v>0</v>
      </c>
      <c r="M24" s="2"/>
      <c r="N24" s="71">
        <f t="shared" si="3"/>
        <v>0</v>
      </c>
      <c r="O24" s="73">
        <v>3993129</v>
      </c>
      <c r="P24" s="71" t="str">
        <f t="shared" si="0"/>
        <v xml:space="preserve"> </v>
      </c>
      <c r="Q24" s="123" t="s">
        <v>46</v>
      </c>
      <c r="R24" s="155"/>
      <c r="S24" s="155"/>
      <c r="T24" s="63"/>
    </row>
    <row r="25" spans="1:20" ht="17.100000000000001" customHeight="1" x14ac:dyDescent="0.15">
      <c r="A25" s="20">
        <v>19</v>
      </c>
      <c r="B25" s="41" t="s">
        <v>66</v>
      </c>
      <c r="C25" s="71">
        <v>51</v>
      </c>
      <c r="D25" s="1"/>
      <c r="E25" s="72">
        <f t="shared" si="2"/>
        <v>0</v>
      </c>
      <c r="F25" s="71">
        <v>33784</v>
      </c>
      <c r="G25" s="1"/>
      <c r="H25" s="71">
        <v>83540</v>
      </c>
      <c r="I25" s="1"/>
      <c r="J25" s="71">
        <v>0</v>
      </c>
      <c r="K25" s="1"/>
      <c r="L25" s="72">
        <f t="shared" si="1"/>
        <v>0</v>
      </c>
      <c r="M25" s="2"/>
      <c r="N25" s="71">
        <f t="shared" si="3"/>
        <v>0</v>
      </c>
      <c r="O25" s="73">
        <v>3163367</v>
      </c>
      <c r="P25" s="71" t="str">
        <f t="shared" si="0"/>
        <v xml:space="preserve"> </v>
      </c>
      <c r="Q25" s="123" t="s">
        <v>46</v>
      </c>
      <c r="R25" s="155"/>
      <c r="S25" s="155"/>
      <c r="T25" s="63"/>
    </row>
    <row r="26" spans="1:20" ht="17.100000000000001" customHeight="1" x14ac:dyDescent="0.15">
      <c r="A26" s="20">
        <v>20</v>
      </c>
      <c r="B26" s="41" t="s">
        <v>67</v>
      </c>
      <c r="C26" s="71">
        <v>51</v>
      </c>
      <c r="D26" s="1"/>
      <c r="E26" s="72">
        <f t="shared" si="2"/>
        <v>0</v>
      </c>
      <c r="F26" s="71">
        <v>28081</v>
      </c>
      <c r="G26" s="1"/>
      <c r="H26" s="71">
        <v>89934</v>
      </c>
      <c r="I26" s="1"/>
      <c r="J26" s="71">
        <v>0</v>
      </c>
      <c r="K26" s="1"/>
      <c r="L26" s="72">
        <f t="shared" si="1"/>
        <v>0</v>
      </c>
      <c r="M26" s="2"/>
      <c r="N26" s="71">
        <f t="shared" si="3"/>
        <v>0</v>
      </c>
      <c r="O26" s="73">
        <v>3170291</v>
      </c>
      <c r="P26" s="71" t="str">
        <f t="shared" si="0"/>
        <v xml:space="preserve"> </v>
      </c>
      <c r="Q26" s="123" t="s">
        <v>46</v>
      </c>
      <c r="R26" s="155"/>
      <c r="S26" s="155"/>
      <c r="T26" s="63"/>
    </row>
    <row r="27" spans="1:20" ht="17.100000000000001" customHeight="1" x14ac:dyDescent="0.15">
      <c r="A27" s="20">
        <v>21</v>
      </c>
      <c r="B27" s="41" t="s">
        <v>68</v>
      </c>
      <c r="C27" s="71">
        <v>70</v>
      </c>
      <c r="D27" s="1"/>
      <c r="E27" s="72">
        <f t="shared" si="2"/>
        <v>0</v>
      </c>
      <c r="F27" s="71">
        <v>41555</v>
      </c>
      <c r="G27" s="1"/>
      <c r="H27" s="71">
        <v>115594</v>
      </c>
      <c r="I27" s="1"/>
      <c r="J27" s="71">
        <v>0</v>
      </c>
      <c r="K27" s="1"/>
      <c r="L27" s="72">
        <f t="shared" si="1"/>
        <v>0</v>
      </c>
      <c r="M27" s="2"/>
      <c r="N27" s="71">
        <f t="shared" si="3"/>
        <v>0</v>
      </c>
      <c r="O27" s="73">
        <v>4266461</v>
      </c>
      <c r="P27" s="71" t="str">
        <f t="shared" si="0"/>
        <v xml:space="preserve"> </v>
      </c>
      <c r="Q27" s="123" t="s">
        <v>46</v>
      </c>
      <c r="R27" s="155"/>
      <c r="S27" s="155"/>
      <c r="T27" s="63"/>
    </row>
    <row r="28" spans="1:20" ht="17.100000000000001" customHeight="1" x14ac:dyDescent="0.15">
      <c r="A28" s="20">
        <v>22</v>
      </c>
      <c r="B28" s="41" t="s">
        <v>69</v>
      </c>
      <c r="C28" s="71">
        <v>408</v>
      </c>
      <c r="D28" s="1"/>
      <c r="E28" s="72">
        <f t="shared" si="2"/>
        <v>0</v>
      </c>
      <c r="F28" s="71">
        <v>174867</v>
      </c>
      <c r="G28" s="1"/>
      <c r="H28" s="71">
        <v>317930</v>
      </c>
      <c r="I28" s="1"/>
      <c r="J28" s="71">
        <v>0</v>
      </c>
      <c r="K28" s="1"/>
      <c r="L28" s="72">
        <f t="shared" si="1"/>
        <v>0</v>
      </c>
      <c r="M28" s="2"/>
      <c r="N28" s="71">
        <f t="shared" si="3"/>
        <v>0</v>
      </c>
      <c r="O28" s="73">
        <v>15715055</v>
      </c>
      <c r="P28" s="71" t="str">
        <f t="shared" si="0"/>
        <v xml:space="preserve"> </v>
      </c>
      <c r="Q28" s="123" t="s">
        <v>70</v>
      </c>
      <c r="R28" s="155"/>
      <c r="S28" s="155"/>
      <c r="T28" s="63"/>
    </row>
    <row r="29" spans="1:20" ht="17.100000000000001" customHeight="1" x14ac:dyDescent="0.15">
      <c r="A29" s="20">
        <v>23</v>
      </c>
      <c r="B29" s="41" t="s">
        <v>71</v>
      </c>
      <c r="C29" s="71">
        <v>158</v>
      </c>
      <c r="D29" s="1"/>
      <c r="E29" s="72">
        <f t="shared" si="2"/>
        <v>0</v>
      </c>
      <c r="F29" s="71">
        <v>19896</v>
      </c>
      <c r="G29" s="1"/>
      <c r="H29" s="71">
        <v>45526</v>
      </c>
      <c r="I29" s="1"/>
      <c r="J29" s="71">
        <v>0</v>
      </c>
      <c r="K29" s="1"/>
      <c r="L29" s="72">
        <f t="shared" si="1"/>
        <v>0</v>
      </c>
      <c r="M29" s="2"/>
      <c r="N29" s="71">
        <f t="shared" si="3"/>
        <v>0</v>
      </c>
      <c r="O29" s="73">
        <v>4044367</v>
      </c>
      <c r="P29" s="71" t="str">
        <f t="shared" si="0"/>
        <v xml:space="preserve"> </v>
      </c>
      <c r="Q29" s="123" t="s">
        <v>50</v>
      </c>
      <c r="R29" s="155"/>
      <c r="S29" s="155"/>
      <c r="T29" s="63"/>
    </row>
    <row r="30" spans="1:20" ht="17.100000000000001" customHeight="1" x14ac:dyDescent="0.15">
      <c r="A30" s="20">
        <v>24</v>
      </c>
      <c r="B30" s="41" t="s">
        <v>72</v>
      </c>
      <c r="C30" s="71">
        <v>138</v>
      </c>
      <c r="D30" s="1"/>
      <c r="E30" s="72">
        <f t="shared" si="2"/>
        <v>0</v>
      </c>
      <c r="F30" s="71">
        <v>69053</v>
      </c>
      <c r="G30" s="1"/>
      <c r="H30" s="71">
        <v>208860</v>
      </c>
      <c r="I30" s="1"/>
      <c r="J30" s="71">
        <v>55525</v>
      </c>
      <c r="K30" s="1"/>
      <c r="L30" s="72">
        <f t="shared" si="1"/>
        <v>0</v>
      </c>
      <c r="M30" s="2"/>
      <c r="N30" s="71">
        <f t="shared" si="3"/>
        <v>0</v>
      </c>
      <c r="O30" s="73">
        <v>8919573</v>
      </c>
      <c r="P30" s="71" t="str">
        <f t="shared" si="0"/>
        <v xml:space="preserve"> </v>
      </c>
      <c r="Q30" s="123" t="s">
        <v>73</v>
      </c>
      <c r="R30" s="155"/>
      <c r="S30" s="155"/>
      <c r="T30" s="63"/>
    </row>
    <row r="31" spans="1:20" ht="17.100000000000001" customHeight="1" thickBot="1" x14ac:dyDescent="0.2">
      <c r="A31" s="50">
        <v>26</v>
      </c>
      <c r="B31" s="51" t="s">
        <v>91</v>
      </c>
      <c r="C31" s="104">
        <v>22</v>
      </c>
      <c r="D31" s="47"/>
      <c r="E31" s="105">
        <f>D31*C31*12</f>
        <v>0</v>
      </c>
      <c r="F31" s="104">
        <v>9012</v>
      </c>
      <c r="G31" s="47"/>
      <c r="H31" s="104">
        <v>32146</v>
      </c>
      <c r="I31" s="47"/>
      <c r="J31" s="104">
        <v>0</v>
      </c>
      <c r="K31" s="47"/>
      <c r="L31" s="105">
        <f t="shared" si="1"/>
        <v>0</v>
      </c>
      <c r="M31" s="48"/>
      <c r="N31" s="104">
        <f t="shared" si="3"/>
        <v>0</v>
      </c>
      <c r="O31" s="106">
        <v>1253560</v>
      </c>
      <c r="P31" s="104" t="str">
        <f t="shared" si="0"/>
        <v xml:space="preserve"> </v>
      </c>
      <c r="Q31" s="161" t="s">
        <v>50</v>
      </c>
      <c r="R31" s="162"/>
      <c r="S31" s="163"/>
      <c r="T31" s="49"/>
    </row>
    <row r="32" spans="1:20" ht="17.100000000000001" customHeight="1" thickTop="1" thickBot="1" x14ac:dyDescent="0.2">
      <c r="A32" s="22"/>
      <c r="B32" s="23"/>
      <c r="C32" s="3"/>
      <c r="D32" s="4"/>
      <c r="E32" s="3"/>
      <c r="F32" s="3">
        <f>SUM(F7:F31)</f>
        <v>1171897</v>
      </c>
      <c r="G32" s="4"/>
      <c r="H32" s="3">
        <f>SUM(H7:H31)</f>
        <v>2933647</v>
      </c>
      <c r="I32" s="4"/>
      <c r="J32" s="3">
        <f>SUM(J7:J31)</f>
        <v>55525</v>
      </c>
      <c r="K32" s="4"/>
      <c r="L32" s="3">
        <f>SUM(L7:L31)</f>
        <v>0</v>
      </c>
      <c r="M32" s="5">
        <f>SUM(M7:M30)</f>
        <v>0</v>
      </c>
      <c r="N32" s="3">
        <f>SUM(N7:N31)</f>
        <v>0</v>
      </c>
      <c r="O32" s="74">
        <f>SUM(O7:O31)</f>
        <v>125587730</v>
      </c>
      <c r="P32" s="3">
        <f>SUM(P7:P31)</f>
        <v>0</v>
      </c>
      <c r="Q32" s="24"/>
      <c r="R32" s="25"/>
      <c r="S32" s="26"/>
      <c r="T32" s="64"/>
    </row>
    <row r="33" spans="1:20" ht="17.100000000000001" customHeight="1" x14ac:dyDescent="0.15">
      <c r="A33" s="6" t="s">
        <v>25</v>
      </c>
      <c r="B33" s="6"/>
      <c r="C33" s="27"/>
      <c r="D33" s="6"/>
      <c r="E33" s="27"/>
      <c r="F33" s="27"/>
      <c r="G33" s="6"/>
      <c r="H33" s="27"/>
      <c r="I33" s="6"/>
      <c r="J33" s="27"/>
      <c r="K33" s="6"/>
      <c r="L33" s="28"/>
      <c r="M33" s="6"/>
      <c r="N33" s="27"/>
      <c r="O33" s="29"/>
      <c r="P33" s="6"/>
      <c r="Q33" s="30"/>
      <c r="R33" s="31"/>
      <c r="S33" s="31"/>
      <c r="T33" s="32"/>
    </row>
    <row r="34" spans="1:20" ht="17.100000000000001" customHeight="1" x14ac:dyDescent="0.15">
      <c r="A34" s="70" t="s">
        <v>26</v>
      </c>
    </row>
    <row r="35" spans="1:20" ht="17.100000000000001" customHeight="1" x14ac:dyDescent="0.15">
      <c r="A35" s="70" t="s">
        <v>27</v>
      </c>
    </row>
    <row r="36" spans="1:20" ht="17.100000000000001" customHeight="1" x14ac:dyDescent="0.15">
      <c r="A36" s="70" t="s">
        <v>155</v>
      </c>
    </row>
    <row r="37" spans="1:20" ht="17.100000000000001" customHeight="1" x14ac:dyDescent="0.15">
      <c r="A37" s="70" t="s">
        <v>156</v>
      </c>
    </row>
    <row r="38" spans="1:20" ht="17.100000000000001" customHeight="1" x14ac:dyDescent="0.15">
      <c r="A38" s="70" t="s">
        <v>28</v>
      </c>
    </row>
    <row r="39" spans="1:20" ht="17.100000000000001" customHeight="1" x14ac:dyDescent="0.15">
      <c r="A39" s="70" t="s">
        <v>152</v>
      </c>
    </row>
    <row r="40" spans="1:20" ht="17.100000000000001" customHeight="1" x14ac:dyDescent="0.15">
      <c r="B40" s="34" t="s">
        <v>29</v>
      </c>
      <c r="C40" s="35"/>
      <c r="D40" s="21" t="s">
        <v>30</v>
      </c>
    </row>
    <row r="41" spans="1:20" ht="17.100000000000001" customHeight="1" x14ac:dyDescent="0.15">
      <c r="B41" s="34" t="s">
        <v>31</v>
      </c>
      <c r="C41" s="35"/>
      <c r="D41" s="21"/>
    </row>
    <row r="42" spans="1:20" ht="17.100000000000001" customHeight="1" x14ac:dyDescent="0.15">
      <c r="B42" s="34" t="s">
        <v>32</v>
      </c>
      <c r="C42" s="35"/>
      <c r="D42" s="21"/>
    </row>
    <row r="43" spans="1:20" ht="17.100000000000001" customHeight="1" x14ac:dyDescent="0.15">
      <c r="B43" s="36"/>
      <c r="C43" s="36"/>
      <c r="D43" s="36"/>
    </row>
    <row r="44" spans="1:20" ht="17.100000000000001" customHeight="1" x14ac:dyDescent="0.15">
      <c r="B44" s="32"/>
      <c r="C44" s="32"/>
      <c r="D44" s="32"/>
    </row>
    <row r="45" spans="1:20" ht="17.100000000000001" customHeight="1" x14ac:dyDescent="0.15">
      <c r="K45" s="144"/>
      <c r="L45" s="145"/>
    </row>
  </sheetData>
  <mergeCells count="42">
    <mergeCell ref="Q30:S30"/>
    <mergeCell ref="K45:L45"/>
    <mergeCell ref="Q24:S24"/>
    <mergeCell ref="Q25:S25"/>
    <mergeCell ref="Q26:S26"/>
    <mergeCell ref="Q27:S27"/>
    <mergeCell ref="Q28:S28"/>
    <mergeCell ref="Q29:S29"/>
    <mergeCell ref="Q31:S31"/>
    <mergeCell ref="Q23:S23"/>
    <mergeCell ref="Q12:S12"/>
    <mergeCell ref="Q13:S13"/>
    <mergeCell ref="Q14:S14"/>
    <mergeCell ref="Q15:S15"/>
    <mergeCell ref="Q16:S16"/>
    <mergeCell ref="Q17:S17"/>
    <mergeCell ref="Q18:S18"/>
    <mergeCell ref="Q19:S19"/>
    <mergeCell ref="Q20:S20"/>
    <mergeCell ref="Q21:S21"/>
    <mergeCell ref="Q22:S22"/>
    <mergeCell ref="Q11:S11"/>
    <mergeCell ref="T1:T6"/>
    <mergeCell ref="C2:C4"/>
    <mergeCell ref="D2:D4"/>
    <mergeCell ref="E2:E4"/>
    <mergeCell ref="G2:G5"/>
    <mergeCell ref="I2:I5"/>
    <mergeCell ref="K2:K5"/>
    <mergeCell ref="L2:L4"/>
    <mergeCell ref="O1:O4"/>
    <mergeCell ref="Q7:S7"/>
    <mergeCell ref="Q8:S8"/>
    <mergeCell ref="Q9:S9"/>
    <mergeCell ref="Q10:S10"/>
    <mergeCell ref="P1:P4"/>
    <mergeCell ref="Q1:S6"/>
    <mergeCell ref="B1:B5"/>
    <mergeCell ref="C1:E1"/>
    <mergeCell ref="F1:L1"/>
    <mergeCell ref="M1:M4"/>
    <mergeCell ref="N1:N4"/>
  </mergeCells>
  <phoneticPr fontId="3"/>
  <printOptions horizontalCentered="1"/>
  <pageMargins left="0.23622047244094491" right="0.23622047244094491" top="0.94488188976377963" bottom="0.74803149606299213" header="0.31496062992125984" footer="0.31496062992125984"/>
  <pageSetup paperSize="9" scale="65" orientation="landscape" r:id="rId1"/>
  <headerFooter>
    <oddHeader>&amp;L&amp;"ＭＳ 明朝,標準"
様式第２号&amp;C&amp;"ＭＳ 明朝,標準"&amp;28内訳書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35"/>
  <sheetViews>
    <sheetView tabSelected="1" view="pageBreakPreview" zoomScaleNormal="100" zoomScaleSheetLayoutView="100" workbookViewId="0">
      <pane xSplit="2" ySplit="4" topLeftCell="C5" activePane="bottomRight" state="frozen"/>
      <selection activeCell="A40" sqref="A40"/>
      <selection pane="topRight" activeCell="A40" sqref="A40"/>
      <selection pane="bottomLeft" activeCell="A40" sqref="A40"/>
      <selection pane="bottomRight" activeCell="M27" sqref="M27"/>
    </sheetView>
  </sheetViews>
  <sheetFormatPr defaultRowHeight="17.100000000000001" customHeight="1" x14ac:dyDescent="0.15"/>
  <cols>
    <col min="1" max="1" width="4.5" style="70" bestFit="1" customWidth="1"/>
    <col min="2" max="2" width="32.75" style="70" bestFit="1" customWidth="1"/>
    <col min="3" max="3" width="9.25" style="70" bestFit="1" customWidth="1"/>
    <col min="4" max="4" width="11" style="70" bestFit="1" customWidth="1"/>
    <col min="5" max="6" width="11.625" style="70" bestFit="1" customWidth="1"/>
    <col min="7" max="7" width="9" style="70"/>
    <col min="8" max="8" width="11.625" style="70" bestFit="1" customWidth="1"/>
    <col min="9" max="9" width="9" style="70" customWidth="1"/>
    <col min="10" max="10" width="9.5" style="70" bestFit="1" customWidth="1"/>
    <col min="11" max="11" width="9" style="70" customWidth="1"/>
    <col min="12" max="12" width="11.625" style="70" customWidth="1"/>
    <col min="13" max="13" width="10.75" style="70" customWidth="1"/>
    <col min="14" max="14" width="13.875" style="70" customWidth="1"/>
    <col min="15" max="15" width="13.875" style="33" bestFit="1" customWidth="1"/>
    <col min="16" max="16" width="12.75" style="70" bestFit="1" customWidth="1"/>
    <col min="17" max="18" width="9" style="70"/>
    <col min="19" max="19" width="12.5" style="70" customWidth="1"/>
    <col min="20" max="23" width="9" style="70"/>
    <col min="24" max="24" width="12.125" style="70" bestFit="1" customWidth="1"/>
    <col min="25" max="25" width="13.25" style="70" bestFit="1" customWidth="1"/>
    <col min="26" max="16384" width="9" style="70"/>
  </cols>
  <sheetData>
    <row r="1" spans="1:20" ht="17.100000000000001" customHeight="1" x14ac:dyDescent="0.15">
      <c r="A1" s="58"/>
      <c r="B1" s="115" t="s">
        <v>0</v>
      </c>
      <c r="C1" s="117" t="s">
        <v>1</v>
      </c>
      <c r="D1" s="117"/>
      <c r="E1" s="117"/>
      <c r="F1" s="118" t="s">
        <v>2</v>
      </c>
      <c r="G1" s="118"/>
      <c r="H1" s="118"/>
      <c r="I1" s="118"/>
      <c r="J1" s="118"/>
      <c r="K1" s="118"/>
      <c r="L1" s="118"/>
      <c r="M1" s="119" t="s">
        <v>3</v>
      </c>
      <c r="N1" s="121" t="s">
        <v>4</v>
      </c>
      <c r="O1" s="141" t="s">
        <v>5</v>
      </c>
      <c r="P1" s="107" t="s">
        <v>6</v>
      </c>
      <c r="Q1" s="109" t="s">
        <v>153</v>
      </c>
      <c r="R1" s="156"/>
      <c r="S1" s="156"/>
      <c r="T1" s="126" t="s">
        <v>7</v>
      </c>
    </row>
    <row r="2" spans="1:20" ht="17.100000000000001" customHeight="1" x14ac:dyDescent="0.15">
      <c r="A2" s="7"/>
      <c r="B2" s="116"/>
      <c r="C2" s="128" t="s">
        <v>8</v>
      </c>
      <c r="D2" s="130" t="s">
        <v>9</v>
      </c>
      <c r="E2" s="132" t="s">
        <v>10</v>
      </c>
      <c r="F2" s="8" t="s">
        <v>11</v>
      </c>
      <c r="G2" s="131" t="s">
        <v>9</v>
      </c>
      <c r="H2" s="8" t="s">
        <v>11</v>
      </c>
      <c r="I2" s="131" t="s">
        <v>9</v>
      </c>
      <c r="J2" s="8" t="s">
        <v>11</v>
      </c>
      <c r="K2" s="131" t="s">
        <v>9</v>
      </c>
      <c r="L2" s="165" t="s">
        <v>12</v>
      </c>
      <c r="M2" s="120"/>
      <c r="N2" s="122"/>
      <c r="O2" s="142"/>
      <c r="P2" s="108"/>
      <c r="Q2" s="157"/>
      <c r="R2" s="158"/>
      <c r="S2" s="158"/>
      <c r="T2" s="127"/>
    </row>
    <row r="3" spans="1:20" ht="17.100000000000001" customHeight="1" x14ac:dyDescent="0.15">
      <c r="A3" s="7"/>
      <c r="B3" s="116"/>
      <c r="C3" s="128"/>
      <c r="D3" s="130"/>
      <c r="E3" s="132"/>
      <c r="F3" s="8" t="s">
        <v>13</v>
      </c>
      <c r="G3" s="134"/>
      <c r="H3" s="8" t="s">
        <v>14</v>
      </c>
      <c r="I3" s="136"/>
      <c r="J3" s="8"/>
      <c r="K3" s="137"/>
      <c r="L3" s="166"/>
      <c r="M3" s="120"/>
      <c r="N3" s="122"/>
      <c r="O3" s="142"/>
      <c r="P3" s="108"/>
      <c r="Q3" s="157"/>
      <c r="R3" s="158"/>
      <c r="S3" s="158"/>
      <c r="T3" s="127"/>
    </row>
    <row r="4" spans="1:20" ht="17.100000000000001" customHeight="1" x14ac:dyDescent="0.15">
      <c r="A4" s="7"/>
      <c r="B4" s="116"/>
      <c r="C4" s="129"/>
      <c r="D4" s="131"/>
      <c r="E4" s="133"/>
      <c r="F4" s="8" t="s">
        <v>15</v>
      </c>
      <c r="G4" s="134"/>
      <c r="H4" s="8" t="s">
        <v>16</v>
      </c>
      <c r="I4" s="136"/>
      <c r="J4" s="8" t="s">
        <v>17</v>
      </c>
      <c r="K4" s="137"/>
      <c r="L4" s="166"/>
      <c r="M4" s="120"/>
      <c r="N4" s="122"/>
      <c r="O4" s="142"/>
      <c r="P4" s="108"/>
      <c r="Q4" s="157"/>
      <c r="R4" s="158"/>
      <c r="S4" s="158"/>
      <c r="T4" s="127"/>
    </row>
    <row r="5" spans="1:20" ht="17.100000000000001" customHeight="1" x14ac:dyDescent="0.15">
      <c r="A5" s="7"/>
      <c r="B5" s="116"/>
      <c r="C5" s="9"/>
      <c r="D5" s="10"/>
      <c r="E5" s="11" t="s">
        <v>33</v>
      </c>
      <c r="F5" s="8" t="s">
        <v>18</v>
      </c>
      <c r="G5" s="135"/>
      <c r="H5" s="8" t="s">
        <v>19</v>
      </c>
      <c r="I5" s="135"/>
      <c r="J5" s="8" t="s">
        <v>20</v>
      </c>
      <c r="K5" s="164"/>
      <c r="L5" s="12" t="s">
        <v>88</v>
      </c>
      <c r="M5" s="10" t="s">
        <v>34</v>
      </c>
      <c r="N5" s="13" t="s">
        <v>35</v>
      </c>
      <c r="O5" s="14" t="s">
        <v>89</v>
      </c>
      <c r="P5" s="12" t="s">
        <v>90</v>
      </c>
      <c r="Q5" s="157"/>
      <c r="R5" s="158"/>
      <c r="S5" s="158"/>
      <c r="T5" s="127"/>
    </row>
    <row r="6" spans="1:20" ht="17.100000000000001" customHeight="1" x14ac:dyDescent="0.15">
      <c r="A6" s="15"/>
      <c r="B6" s="16"/>
      <c r="C6" s="17" t="s">
        <v>36</v>
      </c>
      <c r="D6" s="69" t="s">
        <v>21</v>
      </c>
      <c r="E6" s="18" t="s">
        <v>22</v>
      </c>
      <c r="F6" s="8" t="s">
        <v>23</v>
      </c>
      <c r="G6" s="69" t="s">
        <v>21</v>
      </c>
      <c r="H6" s="8" t="s">
        <v>23</v>
      </c>
      <c r="I6" s="69" t="s">
        <v>21</v>
      </c>
      <c r="J6" s="8" t="s">
        <v>23</v>
      </c>
      <c r="K6" s="69" t="s">
        <v>21</v>
      </c>
      <c r="L6" s="8" t="s">
        <v>22</v>
      </c>
      <c r="M6" s="69" t="s">
        <v>22</v>
      </c>
      <c r="N6" s="18" t="s">
        <v>22</v>
      </c>
      <c r="O6" s="19" t="s">
        <v>22</v>
      </c>
      <c r="P6" s="8" t="s">
        <v>22</v>
      </c>
      <c r="Q6" s="159"/>
      <c r="R6" s="160"/>
      <c r="S6" s="160"/>
      <c r="T6" s="127"/>
    </row>
    <row r="7" spans="1:20" ht="17.100000000000001" customHeight="1" x14ac:dyDescent="0.15">
      <c r="A7" s="20">
        <v>1</v>
      </c>
      <c r="B7" s="89" t="s">
        <v>74</v>
      </c>
      <c r="C7" s="90">
        <v>740</v>
      </c>
      <c r="D7" s="91"/>
      <c r="E7" s="92">
        <f t="shared" ref="E7:E20" si="0">D7*C7*12*0.85</f>
        <v>0</v>
      </c>
      <c r="F7" s="93">
        <v>354428</v>
      </c>
      <c r="G7" s="94"/>
      <c r="H7" s="95">
        <v>659166</v>
      </c>
      <c r="I7" s="91"/>
      <c r="J7" s="96">
        <v>0</v>
      </c>
      <c r="K7" s="42"/>
      <c r="L7" s="97">
        <f>F7*G7+H7*I7+J7*K7</f>
        <v>0</v>
      </c>
      <c r="M7" s="43"/>
      <c r="N7" s="98">
        <f>INT(E7+L7+M7)</f>
        <v>0</v>
      </c>
      <c r="O7" s="99">
        <v>32811797</v>
      </c>
      <c r="P7" s="96" t="str">
        <f>IF(E7=0," ",O7-N7)</f>
        <v xml:space="preserve"> </v>
      </c>
      <c r="Q7" s="123" t="s">
        <v>50</v>
      </c>
      <c r="R7" s="155"/>
      <c r="S7" s="155"/>
      <c r="T7" s="63"/>
    </row>
    <row r="8" spans="1:20" ht="17.100000000000001" customHeight="1" x14ac:dyDescent="0.15">
      <c r="A8" s="20">
        <v>2</v>
      </c>
      <c r="B8" s="100" t="s">
        <v>75</v>
      </c>
      <c r="C8" s="90">
        <v>329</v>
      </c>
      <c r="D8" s="91"/>
      <c r="E8" s="92">
        <f t="shared" si="0"/>
        <v>0</v>
      </c>
      <c r="F8" s="95">
        <v>116931</v>
      </c>
      <c r="G8" s="91"/>
      <c r="H8" s="95">
        <v>307924</v>
      </c>
      <c r="I8" s="91"/>
      <c r="J8" s="96">
        <v>0</v>
      </c>
      <c r="K8" s="42"/>
      <c r="L8" s="97">
        <f>F8*G8+H8*I8+J8*K8</f>
        <v>0</v>
      </c>
      <c r="M8" s="43"/>
      <c r="N8" s="98">
        <f>INT(E8+L8+M8)</f>
        <v>0</v>
      </c>
      <c r="O8" s="99">
        <v>13193936</v>
      </c>
      <c r="P8" s="96" t="str">
        <f t="shared" ref="P8:P20" si="1">IF(E8=0," ",O8-N8)</f>
        <v xml:space="preserve"> </v>
      </c>
      <c r="Q8" s="123" t="s">
        <v>70</v>
      </c>
      <c r="R8" s="155"/>
      <c r="S8" s="155"/>
      <c r="T8" s="63"/>
    </row>
    <row r="9" spans="1:20" ht="17.100000000000001" customHeight="1" x14ac:dyDescent="0.15">
      <c r="A9" s="20">
        <v>3</v>
      </c>
      <c r="B9" s="100" t="s">
        <v>76</v>
      </c>
      <c r="C9" s="90">
        <v>57</v>
      </c>
      <c r="D9" s="91"/>
      <c r="E9" s="92">
        <f t="shared" si="0"/>
        <v>0</v>
      </c>
      <c r="F9" s="95">
        <v>37742</v>
      </c>
      <c r="G9" s="91"/>
      <c r="H9" s="95">
        <v>89115</v>
      </c>
      <c r="I9" s="91"/>
      <c r="J9" s="96">
        <v>0</v>
      </c>
      <c r="K9" s="42"/>
      <c r="L9" s="97">
        <f t="shared" ref="L9:L19" si="2">F9*G9+H9*I9+J9*K9</f>
        <v>0</v>
      </c>
      <c r="M9" s="43"/>
      <c r="N9" s="98">
        <f>INT(E9+L9+M9)</f>
        <v>0</v>
      </c>
      <c r="O9" s="99">
        <v>3457844</v>
      </c>
      <c r="P9" s="96" t="str">
        <f t="shared" si="1"/>
        <v xml:space="preserve"> </v>
      </c>
      <c r="Q9" s="123" t="s">
        <v>46</v>
      </c>
      <c r="R9" s="155"/>
      <c r="S9" s="155"/>
      <c r="T9" s="63"/>
    </row>
    <row r="10" spans="1:20" ht="17.100000000000001" customHeight="1" x14ac:dyDescent="0.15">
      <c r="A10" s="20">
        <v>4</v>
      </c>
      <c r="B10" s="100" t="s">
        <v>77</v>
      </c>
      <c r="C10" s="90">
        <v>150</v>
      </c>
      <c r="D10" s="91"/>
      <c r="E10" s="92">
        <f t="shared" si="0"/>
        <v>0</v>
      </c>
      <c r="F10" s="95">
        <v>7183</v>
      </c>
      <c r="G10" s="94"/>
      <c r="H10" s="95">
        <v>14402</v>
      </c>
      <c r="I10" s="91"/>
      <c r="J10" s="96">
        <v>0</v>
      </c>
      <c r="K10" s="42"/>
      <c r="L10" s="97">
        <f t="shared" si="2"/>
        <v>0</v>
      </c>
      <c r="M10" s="43"/>
      <c r="N10" s="98">
        <f t="shared" ref="N10:N19" si="3">INT(E10+L10+M10)</f>
        <v>0</v>
      </c>
      <c r="O10" s="99">
        <v>3048355</v>
      </c>
      <c r="P10" s="96" t="str">
        <f t="shared" si="1"/>
        <v xml:space="preserve"> </v>
      </c>
      <c r="Q10" s="123" t="s">
        <v>50</v>
      </c>
      <c r="R10" s="155"/>
      <c r="S10" s="155"/>
      <c r="T10" s="63"/>
    </row>
    <row r="11" spans="1:20" ht="17.100000000000001" customHeight="1" x14ac:dyDescent="0.15">
      <c r="A11" s="20">
        <v>5</v>
      </c>
      <c r="B11" s="100" t="s">
        <v>78</v>
      </c>
      <c r="C11" s="90">
        <v>243</v>
      </c>
      <c r="D11" s="91"/>
      <c r="E11" s="92">
        <f t="shared" si="0"/>
        <v>0</v>
      </c>
      <c r="F11" s="95">
        <v>76346</v>
      </c>
      <c r="G11" s="94"/>
      <c r="H11" s="95">
        <v>148067</v>
      </c>
      <c r="I11" s="91"/>
      <c r="J11" s="96">
        <v>0</v>
      </c>
      <c r="K11" s="42"/>
      <c r="L11" s="97">
        <f t="shared" si="2"/>
        <v>0</v>
      </c>
      <c r="M11" s="43"/>
      <c r="N11" s="98">
        <f t="shared" si="3"/>
        <v>0</v>
      </c>
      <c r="O11" s="99">
        <v>8648112</v>
      </c>
      <c r="P11" s="96" t="str">
        <f t="shared" si="1"/>
        <v xml:space="preserve"> </v>
      </c>
      <c r="Q11" s="123" t="s">
        <v>50</v>
      </c>
      <c r="R11" s="155"/>
      <c r="S11" s="155"/>
      <c r="T11" s="63"/>
    </row>
    <row r="12" spans="1:20" ht="17.100000000000001" customHeight="1" x14ac:dyDescent="0.15">
      <c r="A12" s="20">
        <v>6</v>
      </c>
      <c r="B12" s="100" t="s">
        <v>79</v>
      </c>
      <c r="C12" s="90">
        <v>263</v>
      </c>
      <c r="D12" s="91"/>
      <c r="E12" s="92">
        <f t="shared" si="0"/>
        <v>0</v>
      </c>
      <c r="F12" s="95">
        <v>89311</v>
      </c>
      <c r="G12" s="94"/>
      <c r="H12" s="95">
        <v>164691</v>
      </c>
      <c r="I12" s="91"/>
      <c r="J12" s="96">
        <v>0</v>
      </c>
      <c r="K12" s="42"/>
      <c r="L12" s="97">
        <f t="shared" si="2"/>
        <v>0</v>
      </c>
      <c r="M12" s="43"/>
      <c r="N12" s="98">
        <f t="shared" si="3"/>
        <v>0</v>
      </c>
      <c r="O12" s="99">
        <v>9580766</v>
      </c>
      <c r="P12" s="96" t="str">
        <f t="shared" si="1"/>
        <v xml:space="preserve"> </v>
      </c>
      <c r="Q12" s="123" t="s">
        <v>50</v>
      </c>
      <c r="R12" s="155"/>
      <c r="S12" s="155"/>
      <c r="T12" s="63"/>
    </row>
    <row r="13" spans="1:20" ht="17.100000000000001" customHeight="1" x14ac:dyDescent="0.15">
      <c r="A13" s="20">
        <v>7</v>
      </c>
      <c r="B13" s="100" t="s">
        <v>80</v>
      </c>
      <c r="C13" s="90">
        <v>148</v>
      </c>
      <c r="D13" s="91"/>
      <c r="E13" s="92">
        <f t="shared" si="0"/>
        <v>0</v>
      </c>
      <c r="F13" s="95">
        <v>39413</v>
      </c>
      <c r="G13" s="94"/>
      <c r="H13" s="95">
        <v>84930</v>
      </c>
      <c r="I13" s="91"/>
      <c r="J13" s="96">
        <v>0</v>
      </c>
      <c r="K13" s="42"/>
      <c r="L13" s="97">
        <f t="shared" si="2"/>
        <v>0</v>
      </c>
      <c r="M13" s="43"/>
      <c r="N13" s="98">
        <f>INT(E13+L13+M13)</f>
        <v>0</v>
      </c>
      <c r="O13" s="99">
        <v>5022455</v>
      </c>
      <c r="P13" s="96" t="str">
        <f t="shared" si="1"/>
        <v xml:space="preserve"> </v>
      </c>
      <c r="Q13" s="123" t="s">
        <v>50</v>
      </c>
      <c r="R13" s="155"/>
      <c r="S13" s="155"/>
      <c r="T13" s="63"/>
    </row>
    <row r="14" spans="1:20" ht="17.100000000000001" customHeight="1" x14ac:dyDescent="0.15">
      <c r="A14" s="20">
        <v>8</v>
      </c>
      <c r="B14" s="100" t="s">
        <v>81</v>
      </c>
      <c r="C14" s="90">
        <v>207</v>
      </c>
      <c r="D14" s="91"/>
      <c r="E14" s="92">
        <f t="shared" si="0"/>
        <v>0</v>
      </c>
      <c r="F14" s="95">
        <v>47291</v>
      </c>
      <c r="G14" s="94"/>
      <c r="H14" s="95">
        <v>87305</v>
      </c>
      <c r="I14" s="91"/>
      <c r="J14" s="96">
        <v>0</v>
      </c>
      <c r="K14" s="42"/>
      <c r="L14" s="97">
        <f t="shared" si="2"/>
        <v>0</v>
      </c>
      <c r="M14" s="43"/>
      <c r="N14" s="98">
        <f t="shared" si="3"/>
        <v>0</v>
      </c>
      <c r="O14" s="99">
        <v>6260847</v>
      </c>
      <c r="P14" s="96" t="str">
        <f t="shared" si="1"/>
        <v xml:space="preserve"> </v>
      </c>
      <c r="Q14" s="123" t="s">
        <v>50</v>
      </c>
      <c r="R14" s="155"/>
      <c r="S14" s="155"/>
      <c r="T14" s="63"/>
    </row>
    <row r="15" spans="1:20" ht="17.100000000000001" customHeight="1" x14ac:dyDescent="0.15">
      <c r="A15" s="20">
        <v>9</v>
      </c>
      <c r="B15" s="100" t="s">
        <v>82</v>
      </c>
      <c r="C15" s="90">
        <v>165</v>
      </c>
      <c r="D15" s="91"/>
      <c r="E15" s="92">
        <f t="shared" si="0"/>
        <v>0</v>
      </c>
      <c r="F15" s="95">
        <v>38408</v>
      </c>
      <c r="G15" s="94"/>
      <c r="H15" s="95">
        <v>75722</v>
      </c>
      <c r="I15" s="91"/>
      <c r="J15" s="96">
        <v>0</v>
      </c>
      <c r="K15" s="42"/>
      <c r="L15" s="97">
        <f t="shared" si="2"/>
        <v>0</v>
      </c>
      <c r="M15" s="43"/>
      <c r="N15" s="98">
        <f t="shared" si="3"/>
        <v>0</v>
      </c>
      <c r="O15" s="99">
        <v>5122767</v>
      </c>
      <c r="P15" s="96" t="str">
        <f t="shared" si="1"/>
        <v xml:space="preserve"> </v>
      </c>
      <c r="Q15" s="123" t="s">
        <v>50</v>
      </c>
      <c r="R15" s="155"/>
      <c r="S15" s="155"/>
      <c r="T15" s="63"/>
    </row>
    <row r="16" spans="1:20" ht="17.100000000000001" customHeight="1" x14ac:dyDescent="0.15">
      <c r="A16" s="20">
        <v>10</v>
      </c>
      <c r="B16" s="100" t="s">
        <v>83</v>
      </c>
      <c r="C16" s="90">
        <v>136</v>
      </c>
      <c r="D16" s="91"/>
      <c r="E16" s="92">
        <f t="shared" si="0"/>
        <v>0</v>
      </c>
      <c r="F16" s="95">
        <v>35099</v>
      </c>
      <c r="G16" s="94"/>
      <c r="H16" s="95">
        <v>79947</v>
      </c>
      <c r="I16" s="91"/>
      <c r="J16" s="96">
        <v>0</v>
      </c>
      <c r="K16" s="42"/>
      <c r="L16" s="97">
        <f t="shared" si="2"/>
        <v>0</v>
      </c>
      <c r="M16" s="43"/>
      <c r="N16" s="98">
        <f t="shared" si="3"/>
        <v>0</v>
      </c>
      <c r="O16" s="99">
        <v>4629087</v>
      </c>
      <c r="P16" s="96" t="str">
        <f t="shared" si="1"/>
        <v xml:space="preserve"> </v>
      </c>
      <c r="Q16" s="123" t="s">
        <v>50</v>
      </c>
      <c r="R16" s="155"/>
      <c r="S16" s="155"/>
      <c r="T16" s="63"/>
    </row>
    <row r="17" spans="1:20" ht="17.100000000000001" customHeight="1" x14ac:dyDescent="0.15">
      <c r="A17" s="20">
        <v>11</v>
      </c>
      <c r="B17" s="100" t="s">
        <v>84</v>
      </c>
      <c r="C17" s="90">
        <v>244</v>
      </c>
      <c r="D17" s="91"/>
      <c r="E17" s="92">
        <f t="shared" si="0"/>
        <v>0</v>
      </c>
      <c r="F17" s="95">
        <v>74837</v>
      </c>
      <c r="G17" s="94"/>
      <c r="H17" s="95">
        <v>168918</v>
      </c>
      <c r="I17" s="91"/>
      <c r="J17" s="96">
        <v>0</v>
      </c>
      <c r="K17" s="42"/>
      <c r="L17" s="97">
        <f t="shared" si="2"/>
        <v>0</v>
      </c>
      <c r="M17" s="43"/>
      <c r="N17" s="98">
        <f t="shared" si="3"/>
        <v>0</v>
      </c>
      <c r="O17" s="99">
        <v>9035533</v>
      </c>
      <c r="P17" s="96" t="str">
        <f t="shared" si="1"/>
        <v xml:space="preserve"> </v>
      </c>
      <c r="Q17" s="123" t="s">
        <v>50</v>
      </c>
      <c r="R17" s="155"/>
      <c r="S17" s="155"/>
      <c r="T17" s="63"/>
    </row>
    <row r="18" spans="1:20" ht="17.100000000000001" customHeight="1" x14ac:dyDescent="0.15">
      <c r="A18" s="20">
        <v>12</v>
      </c>
      <c r="B18" s="100" t="s">
        <v>85</v>
      </c>
      <c r="C18" s="90">
        <v>171</v>
      </c>
      <c r="D18" s="91"/>
      <c r="E18" s="92">
        <f t="shared" si="0"/>
        <v>0</v>
      </c>
      <c r="F18" s="95">
        <v>41374</v>
      </c>
      <c r="G18" s="94"/>
      <c r="H18" s="95">
        <v>83426</v>
      </c>
      <c r="I18" s="91"/>
      <c r="J18" s="96">
        <v>0</v>
      </c>
      <c r="K18" s="42"/>
      <c r="L18" s="97">
        <f t="shared" si="2"/>
        <v>0</v>
      </c>
      <c r="M18" s="43"/>
      <c r="N18" s="98">
        <f t="shared" si="3"/>
        <v>0</v>
      </c>
      <c r="O18" s="99">
        <v>5436006</v>
      </c>
      <c r="P18" s="96" t="str">
        <f t="shared" si="1"/>
        <v xml:space="preserve"> </v>
      </c>
      <c r="Q18" s="123" t="s">
        <v>50</v>
      </c>
      <c r="R18" s="155"/>
      <c r="S18" s="155"/>
      <c r="T18" s="63"/>
    </row>
    <row r="19" spans="1:20" ht="17.100000000000001" customHeight="1" x14ac:dyDescent="0.15">
      <c r="A19" s="20">
        <v>13</v>
      </c>
      <c r="B19" s="101" t="s">
        <v>86</v>
      </c>
      <c r="C19" s="90">
        <v>241</v>
      </c>
      <c r="D19" s="91"/>
      <c r="E19" s="92">
        <f t="shared" si="0"/>
        <v>0</v>
      </c>
      <c r="F19" s="95">
        <v>57525</v>
      </c>
      <c r="G19" s="94"/>
      <c r="H19" s="95">
        <v>107594</v>
      </c>
      <c r="I19" s="91"/>
      <c r="J19" s="96">
        <v>0</v>
      </c>
      <c r="K19" s="42"/>
      <c r="L19" s="97">
        <f t="shared" si="2"/>
        <v>0</v>
      </c>
      <c r="M19" s="43"/>
      <c r="N19" s="98">
        <f t="shared" si="3"/>
        <v>0</v>
      </c>
      <c r="O19" s="99">
        <v>7453548</v>
      </c>
      <c r="P19" s="96" t="str">
        <f t="shared" si="1"/>
        <v xml:space="preserve"> </v>
      </c>
      <c r="Q19" s="123" t="s">
        <v>50</v>
      </c>
      <c r="R19" s="155"/>
      <c r="S19" s="155"/>
      <c r="T19" s="63"/>
    </row>
    <row r="20" spans="1:20" ht="17.100000000000001" customHeight="1" thickBot="1" x14ac:dyDescent="0.2">
      <c r="A20" s="20">
        <v>14</v>
      </c>
      <c r="B20" s="102" t="s">
        <v>87</v>
      </c>
      <c r="C20" s="90">
        <v>244</v>
      </c>
      <c r="D20" s="91"/>
      <c r="E20" s="92">
        <f t="shared" si="0"/>
        <v>0</v>
      </c>
      <c r="F20" s="93">
        <v>278983</v>
      </c>
      <c r="G20" s="94"/>
      <c r="H20" s="95">
        <v>457582</v>
      </c>
      <c r="I20" s="91"/>
      <c r="J20" s="96">
        <v>0</v>
      </c>
      <c r="K20" s="42"/>
      <c r="L20" s="97">
        <f>F20*G20+H20*I20+J20*K20</f>
        <v>0</v>
      </c>
      <c r="M20" s="43"/>
      <c r="N20" s="98">
        <f>INT(E20+L20+M20)</f>
        <v>0</v>
      </c>
      <c r="O20" s="99">
        <v>18438520</v>
      </c>
      <c r="P20" s="96" t="str">
        <f t="shared" si="1"/>
        <v xml:space="preserve"> </v>
      </c>
      <c r="Q20" s="123" t="s">
        <v>46</v>
      </c>
      <c r="R20" s="155"/>
      <c r="S20" s="155"/>
      <c r="T20" s="63"/>
    </row>
    <row r="21" spans="1:20" ht="17.100000000000001" customHeight="1" thickTop="1" thickBot="1" x14ac:dyDescent="0.2">
      <c r="A21" s="22"/>
      <c r="B21" s="23" t="s">
        <v>24</v>
      </c>
      <c r="C21" s="44"/>
      <c r="D21" s="45"/>
      <c r="E21" s="44"/>
      <c r="F21" s="44">
        <f>SUM(F7:F20)</f>
        <v>1294871</v>
      </c>
      <c r="G21" s="45"/>
      <c r="H21" s="44">
        <f>SUM(H7:H20)</f>
        <v>2528789</v>
      </c>
      <c r="I21" s="45"/>
      <c r="J21" s="44">
        <f>SUM(J7:J20)</f>
        <v>0</v>
      </c>
      <c r="K21" s="45"/>
      <c r="L21" s="3">
        <f>SUM(L7:L20)</f>
        <v>0</v>
      </c>
      <c r="M21" s="46">
        <f>SUM(M7:M20)</f>
        <v>0</v>
      </c>
      <c r="N21" s="44">
        <f>SUM(N7:N20)</f>
        <v>0</v>
      </c>
      <c r="O21" s="103">
        <f>SUM(O7:O20)</f>
        <v>132139573</v>
      </c>
      <c r="P21" s="44">
        <f>SUM(P7:P20)</f>
        <v>0</v>
      </c>
      <c r="Q21" s="24"/>
      <c r="R21" s="25"/>
      <c r="S21" s="26"/>
      <c r="T21" s="64"/>
    </row>
    <row r="22" spans="1:20" ht="17.100000000000001" customHeight="1" x14ac:dyDescent="0.15">
      <c r="A22" s="6" t="s">
        <v>25</v>
      </c>
      <c r="B22" s="6"/>
      <c r="C22" s="27"/>
      <c r="D22" s="6"/>
      <c r="E22" s="27"/>
      <c r="F22" s="27"/>
      <c r="G22" s="6"/>
      <c r="H22" s="27"/>
      <c r="I22" s="6"/>
      <c r="J22" s="27"/>
      <c r="K22" s="6"/>
      <c r="L22" s="28"/>
      <c r="M22" s="6"/>
      <c r="N22" s="27"/>
      <c r="O22" s="29"/>
      <c r="P22" s="6"/>
      <c r="Q22" s="30"/>
      <c r="R22" s="31"/>
      <c r="S22" s="31"/>
      <c r="T22" s="32"/>
    </row>
    <row r="23" spans="1:20" ht="17.100000000000001" customHeight="1" x14ac:dyDescent="0.15">
      <c r="A23" s="70" t="s">
        <v>26</v>
      </c>
    </row>
    <row r="24" spans="1:20" ht="17.100000000000001" customHeight="1" x14ac:dyDescent="0.15">
      <c r="A24" s="70" t="s">
        <v>27</v>
      </c>
    </row>
    <row r="25" spans="1:20" ht="17.100000000000001" customHeight="1" x14ac:dyDescent="0.15">
      <c r="A25" s="70" t="s">
        <v>150</v>
      </c>
    </row>
    <row r="26" spans="1:20" ht="17.100000000000001" customHeight="1" x14ac:dyDescent="0.15">
      <c r="A26" s="70" t="s">
        <v>151</v>
      </c>
    </row>
    <row r="27" spans="1:20" ht="17.100000000000001" customHeight="1" x14ac:dyDescent="0.15">
      <c r="A27" s="70" t="s">
        <v>28</v>
      </c>
    </row>
    <row r="28" spans="1:20" ht="17.100000000000001" customHeight="1" x14ac:dyDescent="0.15">
      <c r="A28" s="70" t="s">
        <v>152</v>
      </c>
    </row>
    <row r="29" spans="1:20" ht="17.100000000000001" customHeight="1" x14ac:dyDescent="0.15">
      <c r="A29" s="70" t="s">
        <v>154</v>
      </c>
    </row>
    <row r="30" spans="1:20" ht="17.100000000000001" customHeight="1" x14ac:dyDescent="0.15">
      <c r="B30" s="34" t="s">
        <v>29</v>
      </c>
      <c r="C30" s="35"/>
      <c r="D30" s="21" t="s">
        <v>30</v>
      </c>
    </row>
    <row r="31" spans="1:20" ht="17.100000000000001" customHeight="1" x14ac:dyDescent="0.15">
      <c r="B31" s="34" t="s">
        <v>31</v>
      </c>
      <c r="C31" s="35"/>
      <c r="D31" s="21"/>
    </row>
    <row r="32" spans="1:20" ht="17.100000000000001" customHeight="1" x14ac:dyDescent="0.15">
      <c r="B32" s="34" t="s">
        <v>32</v>
      </c>
      <c r="C32" s="35"/>
      <c r="D32" s="21"/>
    </row>
    <row r="33" spans="2:12" ht="17.100000000000001" customHeight="1" x14ac:dyDescent="0.15">
      <c r="B33" s="36"/>
      <c r="C33" s="36"/>
      <c r="D33" s="36"/>
    </row>
    <row r="34" spans="2:12" ht="17.100000000000001" customHeight="1" x14ac:dyDescent="0.15">
      <c r="B34" s="32"/>
      <c r="C34" s="32"/>
      <c r="D34" s="32"/>
    </row>
    <row r="35" spans="2:12" ht="17.100000000000001" customHeight="1" x14ac:dyDescent="0.15">
      <c r="K35" s="144"/>
      <c r="L35" s="144"/>
    </row>
  </sheetData>
  <mergeCells count="31">
    <mergeCell ref="Q11:S11"/>
    <mergeCell ref="Q19:S19"/>
    <mergeCell ref="Q20:S20"/>
    <mergeCell ref="K35:L35"/>
    <mergeCell ref="Q13:S13"/>
    <mergeCell ref="Q14:S14"/>
    <mergeCell ref="Q15:S15"/>
    <mergeCell ref="Q16:S16"/>
    <mergeCell ref="Q17:S17"/>
    <mergeCell ref="Q18:S18"/>
    <mergeCell ref="Q12:S12"/>
    <mergeCell ref="T1:T6"/>
    <mergeCell ref="C2:C4"/>
    <mergeCell ref="D2:D4"/>
    <mergeCell ref="E2:E4"/>
    <mergeCell ref="G2:G5"/>
    <mergeCell ref="I2:I5"/>
    <mergeCell ref="K2:K5"/>
    <mergeCell ref="L2:L4"/>
    <mergeCell ref="O1:O4"/>
    <mergeCell ref="Q7:S7"/>
    <mergeCell ref="Q8:S8"/>
    <mergeCell ref="Q9:S9"/>
    <mergeCell ref="Q10:S10"/>
    <mergeCell ref="B1:B5"/>
    <mergeCell ref="C1:E1"/>
    <mergeCell ref="F1:L1"/>
    <mergeCell ref="M1:M4"/>
    <mergeCell ref="N1:N4"/>
    <mergeCell ref="P1:P4"/>
    <mergeCell ref="Q1:S6"/>
  </mergeCells>
  <phoneticPr fontId="3"/>
  <printOptions horizontalCentered="1"/>
  <pageMargins left="0.23622047244094491" right="0.23622047244094491" top="0.94488188976377963" bottom="0.74803149606299213" header="0.31496062992125984" footer="0.31496062992125984"/>
  <pageSetup paperSize="9" scale="63" orientation="landscape" r:id="rId1"/>
  <headerFooter>
    <oddHeader>&amp;L&amp;"ＭＳ 明朝,標準"
様式第２号&amp;C&amp;"ＭＳ 明朝,標準"&amp;28内訳書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様式２(豊明市) </vt:lpstr>
      <vt:lpstr>様式２(日進市)  </vt:lpstr>
      <vt:lpstr>様式２(みよし市)</vt:lpstr>
      <vt:lpstr>様式２(東郷町）</vt:lpstr>
      <vt:lpstr>'様式２(みよし市)'!Print_Area</vt:lpstr>
      <vt:lpstr>'様式２(東郷町）'!Print_Area</vt:lpstr>
      <vt:lpstr>'様式２(日進市)  '!Print_Area</vt:lpstr>
      <vt:lpstr>'様式２(豊明市)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2026-01-21T04:15:05Z</dcterms:created>
  <dcterms:modified xsi:type="dcterms:W3CDTF">2026-01-21T04:41:00Z</dcterms:modified>
</cp:coreProperties>
</file>