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is-server\企画政策課\08-統計係\72_にっしんの統計書\R4\"/>
    </mc:Choice>
  </mc:AlternateContent>
  <xr:revisionPtr revIDLastSave="0" documentId="13_ncr:1_{AABD6CBD-74A1-4408-AD17-EE6F95B6BD04}" xr6:coauthVersionLast="47" xr6:coauthVersionMax="47" xr10:uidLastSave="{00000000-0000-0000-0000-000000000000}"/>
  <bookViews>
    <workbookView xWindow="-120" yWindow="-120" windowWidth="29040" windowHeight="15840" tabRatio="940" firstSheet="26" activeTab="39" xr2:uid="{00000000-000D-0000-FFFF-FFFF00000000}"/>
  </bookViews>
  <sheets>
    <sheet name="表紙" sheetId="1" r:id="rId1"/>
    <sheet name="市民憲章等（健やかにっしん宣言追加）" sheetId="86" r:id="rId2"/>
    <sheet name="市章等" sheetId="52" r:id="rId3"/>
    <sheet name="注記及び記号" sheetId="44" r:id="rId4"/>
    <sheet name="もくじ1" sheetId="40" r:id="rId5"/>
    <sheet name="もくじ2" sheetId="41" r:id="rId6"/>
    <sheet name="もくじ3" sheetId="91" r:id="rId7"/>
    <sheet name="1土地(1)(2)" sheetId="43" r:id="rId8"/>
    <sheet name="2土地(3)" sheetId="42" r:id="rId9"/>
    <sheet name="3-4土地(4)" sheetId="53" r:id="rId10"/>
    <sheet name="5-6人口(1)" sheetId="47" r:id="rId11"/>
    <sheet name="7人口(2)" sheetId="45" r:id="rId12"/>
    <sheet name="8-12人口（3)" sheetId="46" r:id="rId13"/>
    <sheet name="13人口(4)(5)（グラフ）" sheetId="55" r:id="rId14"/>
    <sheet name="14国勢調査(1)" sheetId="48" r:id="rId15"/>
    <sheet name="15国勢調査(2)" sheetId="49" r:id="rId16"/>
    <sheet name="16国勢調査(3)(4)" sheetId="50" r:id="rId17"/>
    <sheet name="17国勢調査(5)" sheetId="59" r:id="rId18"/>
    <sheet name="18国勢調査(6)" sheetId="60" r:id="rId19"/>
    <sheet name="19農業(1) (2)" sheetId="61" r:id="rId20"/>
    <sheet name="20事業所(1)" sheetId="62" r:id="rId21"/>
    <sheet name="21事業所(2)" sheetId="63" r:id="rId22"/>
    <sheet name="22工業(1)" sheetId="66" r:id="rId23"/>
    <sheet name="23工業(2)" sheetId="65" r:id="rId24"/>
    <sheet name="24工業（3）" sheetId="64" r:id="rId25"/>
    <sheet name="25商業(1)グラフ" sheetId="67" r:id="rId26"/>
    <sheet name="26商業(2)" sheetId="68" r:id="rId27"/>
    <sheet name="27教育(1)(2)(3)" sheetId="87" r:id="rId28"/>
    <sheet name="28教育(4)(5)" sheetId="72" r:id="rId29"/>
    <sheet name="29教育(6)" sheetId="74" r:id="rId30"/>
    <sheet name="30福祉(1)" sheetId="75" r:id="rId31"/>
    <sheet name="31福祉(2)(3)(4)" sheetId="89" r:id="rId32"/>
    <sheet name="32福祉(5)(6)" sheetId="77" r:id="rId33"/>
    <sheet name="33福祉(7)(8)" sheetId="78" r:id="rId34"/>
    <sheet name="34福祉(9)" sheetId="90" r:id="rId35"/>
    <sheet name="35保健環境(1)～(3)治安(1)" sheetId="79" r:id="rId36"/>
    <sheet name="36治安(2)～(4)財政(1)" sheetId="80" r:id="rId37"/>
    <sheet name="37財政(2)" sheetId="81" r:id="rId38"/>
    <sheet name="38財政(3)" sheetId="82" r:id="rId39"/>
    <sheet name="39財政(4)(5)" sheetId="83" r:id="rId40"/>
  </sheets>
  <definedNames>
    <definedName name="_xlnm._FilterDatabase" localSheetId="22" hidden="1">'22工業(1)'!$D$4:$G$37</definedName>
    <definedName name="_xlnm.Print_Area" localSheetId="13">'13人口(4)(5)（グラフ）'!$A$1:$J$58</definedName>
    <definedName name="_xlnm.Print_Area" localSheetId="14">'14国勢調査(1)'!$A$1:$K$33</definedName>
    <definedName name="_xlnm.Print_Area" localSheetId="15">'15国勢調査(2)'!$B$1:$L$30</definedName>
    <definedName name="_xlnm.Print_Area" localSheetId="16">'16国勢調査(3)(4)'!$A$1:$M$32</definedName>
    <definedName name="_xlnm.Print_Area" localSheetId="17">'17国勢調査(5)'!$A$1:$K$40</definedName>
    <definedName name="_xlnm.Print_Area" localSheetId="18">'18国勢調査(6)'!$A$1:$K$40</definedName>
    <definedName name="_xlnm.Print_Area" localSheetId="19">'19農業(1) (2)'!$A$1:$M$44</definedName>
    <definedName name="_xlnm.Print_Area" localSheetId="7">'1土地(1)(2)'!$A$1:$I$31</definedName>
    <definedName name="_xlnm.Print_Area" localSheetId="20">'20事業所(1)'!$A$1:$I$37</definedName>
    <definedName name="_xlnm.Print_Area" localSheetId="21">'21事業所(2)'!$A$1:$I$23</definedName>
    <definedName name="_xlnm.Print_Area" localSheetId="22">'22工業(1)'!$A$1:$G$39</definedName>
    <definedName name="_xlnm.Print_Area" localSheetId="23">'23工業(2)'!$A$1:$G$21</definedName>
    <definedName name="_xlnm.Print_Area" localSheetId="24">'24工業（3）'!$A$1:$F$30</definedName>
    <definedName name="_xlnm.Print_Area" localSheetId="25">'25商業(1)グラフ'!$A$1:$G$38</definedName>
    <definedName name="_xlnm.Print_Area" localSheetId="26">'26商業(2)'!$A$1:$H$26</definedName>
    <definedName name="_xlnm.Print_Area" localSheetId="27">'27教育(1)(2)(3)'!$A$1:$O$44</definedName>
    <definedName name="_xlnm.Print_Area" localSheetId="28">'28教育(4)(5)'!$A$1:$L$35</definedName>
    <definedName name="_xlnm.Print_Area" localSheetId="29">'29教育(6)'!$A$1:$K$30</definedName>
    <definedName name="_xlnm.Print_Area" localSheetId="8">'2土地(3)'!$A$1:$I$30</definedName>
    <definedName name="_xlnm.Print_Area" localSheetId="30">'30福祉(1)'!$A$1:$L$28</definedName>
    <definedName name="_xlnm.Print_Area" localSheetId="32">'32福祉(5)(6)'!$A$1:$I$34</definedName>
    <definedName name="_xlnm.Print_Area" localSheetId="33">'33福祉(7)(8)'!$A$1:$J$38</definedName>
    <definedName name="_xlnm.Print_Area" localSheetId="9">'3-4土地(4)'!$A$1:$O$59</definedName>
    <definedName name="_xlnm.Print_Area" localSheetId="34">'34福祉(9)'!$A$1:$V$34</definedName>
    <definedName name="_xlnm.Print_Area" localSheetId="35">'35保健環境(1)～(3)治安(1)'!$A$1:$R$36</definedName>
    <definedName name="_xlnm.Print_Area" localSheetId="36">'36治安(2)～(4)財政(1)'!$A$1:$P$35</definedName>
    <definedName name="_xlnm.Print_Area" localSheetId="37">'37財政(2)'!$A$1:$I$43</definedName>
    <definedName name="_xlnm.Print_Area" localSheetId="38">'38財政(3)'!$A$1:$I$32</definedName>
    <definedName name="_xlnm.Print_Area" localSheetId="39">'39財政(4)(5)'!$A$1:$J$33</definedName>
    <definedName name="_xlnm.Print_Area" localSheetId="10">'5-6人口(1)'!$A$1:$I$77</definedName>
    <definedName name="_xlnm.Print_Area" localSheetId="11">'7人口(2)'!$A$1:$J$34</definedName>
    <definedName name="_xlnm.Print_Area" localSheetId="12">'8-12人口（3)'!$A$1:$AX$41</definedName>
    <definedName name="_xlnm.Print_Area" localSheetId="5">もくじ2!$A$1:$I$42</definedName>
    <definedName name="_xlnm.Print_Area" localSheetId="6">もくじ3!$A$1:$I$42</definedName>
    <definedName name="_xlnm.Print_Area" localSheetId="2">市章等!$A$1:$I$40</definedName>
    <definedName name="_xlnm.Print_Area" localSheetId="1">'市民憲章等（健やかにっしん宣言追加）'!$A$1:$I$41</definedName>
    <definedName name="_xlnm.Print_Area" localSheetId="3">注記及び記号!$A$1:$J$38</definedName>
    <definedName name="_xlnm.Print_Area" localSheetId="0">表紙!$A$1:$I$39</definedName>
    <definedName name="_xlnm.Print_Titles" localSheetId="14">'14国勢調査(1)'!$4:$5</definedName>
    <definedName name="_xlnm.Print_Titles" localSheetId="15">'15国勢調査(2)'!$4:$5</definedName>
    <definedName name="_xlnm.Print_Titles" localSheetId="16">'16国勢調査(3)(4)'!$4:$4</definedName>
    <definedName name="_xlnm.Print_Titles" localSheetId="17">'17国勢調査(5)'!$4:$4</definedName>
    <definedName name="_xlnm.Print_Titles" localSheetId="18">'18国勢調査(6)'!$4:$4</definedName>
    <definedName name="_xlnm.Print_Titles" localSheetId="19">'19農業(1) (2)'!$4:$4</definedName>
    <definedName name="_xlnm.Print_Titles" localSheetId="20">'20事業所(1)'!$4:$4</definedName>
    <definedName name="_xlnm.Print_Titles" localSheetId="21">'21事業所(2)'!$4:$4</definedName>
    <definedName name="_xlnm.Print_Titles" localSheetId="23">'23工業(2)'!$4:$4</definedName>
    <definedName name="_xlnm.Print_Titles" localSheetId="24">'24工業（3）'!$4:$4</definedName>
    <definedName name="_xlnm.Print_Titles" localSheetId="27">'27教育(1)(2)(3)'!$4:$4</definedName>
    <definedName name="_xlnm.Print_Titles" localSheetId="34">'34福祉(9)'!$5:$5</definedName>
    <definedName name="_xlnm.Print_Titles" localSheetId="10">'5-6人口(1)'!$4:$5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2" l="1"/>
  <c r="C12" i="75" l="1"/>
  <c r="I72" i="47" l="1"/>
  <c r="F72" i="47"/>
  <c r="L31" i="72" l="1"/>
  <c r="K31" i="72"/>
  <c r="I31" i="72"/>
  <c r="G31" i="72"/>
  <c r="E31" i="72"/>
  <c r="C31" i="72"/>
  <c r="D7" i="80" l="1"/>
  <c r="N34" i="79"/>
  <c r="L34" i="79"/>
  <c r="J28" i="49"/>
  <c r="F28" i="49"/>
  <c r="J26" i="49"/>
  <c r="F26" i="49"/>
  <c r="J25" i="49"/>
  <c r="F25" i="49"/>
  <c r="J24" i="49"/>
  <c r="F24" i="49"/>
  <c r="J23" i="49"/>
  <c r="F23" i="49"/>
  <c r="J22" i="49"/>
  <c r="F22" i="49"/>
  <c r="J21" i="49"/>
  <c r="F21" i="49"/>
  <c r="J20" i="49"/>
  <c r="F20" i="49"/>
  <c r="J19" i="49"/>
  <c r="F19" i="49"/>
  <c r="J18" i="49"/>
  <c r="F18" i="49"/>
  <c r="J16" i="49"/>
  <c r="F16" i="49"/>
  <c r="J15" i="49"/>
  <c r="F15" i="49"/>
  <c r="J14" i="49"/>
  <c r="F14" i="49"/>
  <c r="J13" i="49"/>
  <c r="F13" i="49"/>
  <c r="J9" i="49"/>
  <c r="J6" i="49"/>
  <c r="J10" i="49"/>
  <c r="F9" i="49"/>
  <c r="J8" i="49"/>
  <c r="F8" i="49"/>
  <c r="F6" i="49"/>
  <c r="H13" i="74" l="1"/>
  <c r="K13" i="74"/>
  <c r="C13" i="74" l="1"/>
  <c r="D13" i="74" l="1"/>
  <c r="E13" i="74"/>
  <c r="F13" i="74"/>
  <c r="G13" i="74"/>
  <c r="F11" i="49" l="1"/>
  <c r="F10" i="49"/>
  <c r="S16" i="90" l="1"/>
  <c r="S15" i="90"/>
  <c r="U15" i="90" s="1"/>
  <c r="U13" i="90"/>
  <c r="U11" i="90"/>
  <c r="U9" i="90"/>
  <c r="U7" i="90"/>
  <c r="D22" i="80" l="1"/>
  <c r="D21" i="80"/>
  <c r="C14" i="80"/>
  <c r="J9" i="82" l="1"/>
  <c r="J27" i="81" l="1"/>
  <c r="J10" i="81"/>
  <c r="J6" i="45" l="1"/>
  <c r="J7" i="45"/>
  <c r="J8" i="45"/>
  <c r="J9" i="45"/>
  <c r="J10" i="45"/>
  <c r="J11" i="45"/>
  <c r="J12" i="45"/>
  <c r="J13" i="45"/>
  <c r="J14" i="45"/>
  <c r="J15" i="45"/>
  <c r="J16" i="45"/>
  <c r="J17" i="45"/>
  <c r="J18" i="45"/>
  <c r="J19" i="45"/>
  <c r="J20" i="45"/>
  <c r="J21" i="45"/>
  <c r="J22" i="45"/>
  <c r="J23" i="45"/>
  <c r="J24" i="45"/>
  <c r="J25" i="45"/>
  <c r="J26" i="45"/>
  <c r="J27" i="45"/>
  <c r="J28" i="45"/>
  <c r="J29" i="45"/>
  <c r="J30" i="45"/>
  <c r="J31" i="45"/>
  <c r="J32" i="45"/>
  <c r="J33" i="45"/>
  <c r="L12" i="72" l="1"/>
  <c r="K12" i="72"/>
  <c r="J12" i="72"/>
  <c r="I12" i="72"/>
  <c r="H12" i="72"/>
  <c r="F12" i="72"/>
  <c r="E12" i="72"/>
  <c r="D12" i="72"/>
  <c r="C12" i="72"/>
  <c r="O32" i="87" l="1"/>
  <c r="N32" i="87"/>
  <c r="M32" i="87"/>
  <c r="L32" i="87"/>
  <c r="K32" i="87"/>
  <c r="J32" i="87"/>
  <c r="I32" i="87"/>
  <c r="H32" i="87"/>
  <c r="F32" i="87"/>
  <c r="E32" i="87"/>
  <c r="D32" i="87"/>
  <c r="C32" i="87"/>
  <c r="L12" i="75"/>
  <c r="K12" i="75"/>
  <c r="J12" i="75"/>
  <c r="I12" i="75"/>
  <c r="H12" i="75"/>
  <c r="G12" i="75"/>
  <c r="E12" i="75"/>
  <c r="D12" i="75"/>
  <c r="J8" i="82" l="1"/>
  <c r="L19" i="50" l="1"/>
  <c r="M19" i="50" s="1"/>
  <c r="L20" i="50"/>
  <c r="M20" i="50" s="1"/>
  <c r="L21" i="50"/>
  <c r="M21" i="50" s="1"/>
  <c r="L22" i="50"/>
  <c r="M22" i="50" s="1"/>
  <c r="K19" i="50"/>
  <c r="K20" i="50"/>
  <c r="K21" i="50"/>
  <c r="K22" i="50"/>
  <c r="K23" i="50"/>
  <c r="L23" i="50" s="1"/>
  <c r="M23" i="50" s="1"/>
  <c r="K24" i="50"/>
  <c r="L24" i="50" s="1"/>
  <c r="M24" i="50" s="1"/>
  <c r="K25" i="50"/>
  <c r="L25" i="50" s="1"/>
  <c r="M25" i="50" s="1"/>
  <c r="K26" i="50"/>
  <c r="L26" i="50" s="1"/>
  <c r="M26" i="50" s="1"/>
  <c r="J15" i="81" l="1"/>
  <c r="J16" i="81"/>
  <c r="J6" i="82"/>
  <c r="J7" i="82"/>
  <c r="J10" i="82"/>
  <c r="J11" i="82"/>
  <c r="J12" i="82"/>
  <c r="J13" i="82"/>
  <c r="J14" i="82"/>
  <c r="J15" i="82"/>
  <c r="J16" i="82"/>
  <c r="J17" i="82"/>
  <c r="J4" i="82"/>
  <c r="J4" i="81"/>
  <c r="J5" i="81"/>
  <c r="J6" i="81"/>
  <c r="J7" i="81"/>
  <c r="J8" i="81"/>
  <c r="J9" i="81"/>
  <c r="J11" i="81"/>
  <c r="J12" i="81"/>
  <c r="J13" i="81"/>
  <c r="J14" i="81"/>
  <c r="J17" i="81"/>
  <c r="J18" i="81"/>
  <c r="J19" i="81"/>
  <c r="J20" i="81"/>
  <c r="J21" i="81"/>
  <c r="J22" i="81"/>
  <c r="J23" i="81"/>
  <c r="J24" i="81"/>
  <c r="J25" i="81"/>
  <c r="J26" i="81"/>
  <c r="P18" i="79" l="1"/>
  <c r="Q18" i="79"/>
  <c r="R18" i="79"/>
  <c r="O18" i="79"/>
  <c r="M18" i="79"/>
  <c r="H18" i="79"/>
  <c r="I18" i="79"/>
  <c r="K18" i="79"/>
  <c r="G18" i="79"/>
  <c r="J34" i="79" l="1"/>
  <c r="K7" i="68"/>
  <c r="K8" i="68"/>
  <c r="K10" i="68"/>
  <c r="K11" i="68"/>
  <c r="K12" i="68"/>
  <c r="K14" i="68"/>
  <c r="K16" i="68"/>
  <c r="K18" i="68"/>
  <c r="K19" i="68"/>
  <c r="K20" i="68"/>
  <c r="K21" i="68"/>
  <c r="K22" i="68"/>
  <c r="K23" i="68"/>
  <c r="K6" i="68"/>
  <c r="P34" i="79"/>
  <c r="H34" i="79"/>
  <c r="F34" i="79"/>
  <c r="D34" i="79" l="1"/>
</calcChain>
</file>

<file path=xl/sharedStrings.xml><?xml version="1.0" encoding="utf-8"?>
<sst xmlns="http://schemas.openxmlformats.org/spreadsheetml/2006/main" count="2025" uniqueCount="1406">
  <si>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</si>
  <si>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</si>
  <si>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</si>
  <si>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</si>
  <si>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</si>
  <si>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</si>
  <si>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</si>
  <si>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</si>
  <si>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</si>
  <si>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</si>
  <si>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</si>
  <si>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</si>
  <si>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</si>
  <si>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</si>
  <si>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</si>
  <si>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</si>
  <si>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</si>
  <si>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</si>
  <si>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</si>
  <si>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</si>
  <si>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</si>
  <si>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</si>
  <si>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</si>
  <si>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</si>
  <si>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</si>
  <si>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</si>
  <si>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</si>
  <si>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</si>
  <si>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</si>
  <si>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</si>
  <si>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</si>
  <si>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</si>
  <si>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</si>
  <si>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</si>
  <si>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</si>
  <si>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</si>
  <si>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</si>
  <si>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</si>
  <si>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</si>
  <si>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</si>
  <si>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</si>
  <si>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</si>
  <si>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</si>
  <si>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</si>
  <si>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</si>
  <si>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</si>
  <si>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</si>
  <si>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</si>
  <si>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</si>
  <si>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</si>
  <si>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</si>
  <si>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</si>
  <si>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</si>
  <si>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</si>
  <si>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</si>
  <si>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</si>
  <si>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</si>
  <si>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</si>
  <si>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</si>
  <si>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</si>
  <si>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</si>
  <si>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</si>
  <si>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</si>
  <si>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</si>
  <si>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住宅の建て方・住宅の所有の関係別住宅に住む一般世帯数　　・・・・・・・・・・・・・・・・・・・・・・・・・・・・・・・・・・・・・・</t>
    <rPh sb="0" eb="2">
      <t>ジュウタク</t>
    </rPh>
    <rPh sb="3" eb="4">
      <t>タ</t>
    </rPh>
    <rPh sb="5" eb="6">
      <t>カタ</t>
    </rPh>
    <rPh sb="7" eb="9">
      <t>ジュウタク</t>
    </rPh>
    <rPh sb="10" eb="12">
      <t>ショユウ</t>
    </rPh>
    <rPh sb="13" eb="15">
      <t>カンケイ</t>
    </rPh>
    <rPh sb="15" eb="16">
      <t>ベツ</t>
    </rPh>
    <rPh sb="16" eb="18">
      <t>ジュウタク</t>
    </rPh>
    <rPh sb="19" eb="20">
      <t>ス</t>
    </rPh>
    <rPh sb="21" eb="23">
      <t>イッパン</t>
    </rPh>
    <rPh sb="23" eb="26">
      <t>セタイスウ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</si>
  <si>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</si>
  <si>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</si>
  <si>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流出入人口・昼間人口　　・・・・・・・・・・・・・・・・・・・・・・・・・・・・・・・・・・・・・・・・・・・・</t>
    <rPh sb="0" eb="2">
      <t>リュウシュツ</t>
    </rPh>
    <rPh sb="2" eb="3">
      <t>ニュウ</t>
    </rPh>
    <rPh sb="3" eb="5">
      <t>ジンコウ</t>
    </rPh>
    <rPh sb="6" eb="8">
      <t>ヒルマ</t>
    </rPh>
    <rPh sb="8" eb="10">
      <t>ジンコウ</t>
    </rPh>
    <phoneticPr fontId="2"/>
  </si>
  <si>
    <t>産業分類・経営組織別事業所数及び従業者数　　・・・・・・・・・・・・・・・・・・・・・・・・・・・・・・・・・・</t>
    <rPh sb="0" eb="2">
      <t>サンギョウ</t>
    </rPh>
    <rPh sb="2" eb="4">
      <t>ブンルイ</t>
    </rPh>
    <rPh sb="5" eb="7">
      <t>ケイエイ</t>
    </rPh>
    <rPh sb="7" eb="9">
      <t>ソシキ</t>
    </rPh>
    <rPh sb="9" eb="10">
      <t>ベツ</t>
    </rPh>
    <rPh sb="10" eb="13">
      <t>ジギョウショ</t>
    </rPh>
    <rPh sb="13" eb="14">
      <t>スウ</t>
    </rPh>
    <rPh sb="14" eb="15">
      <t>オヨ</t>
    </rPh>
    <rPh sb="16" eb="19">
      <t>ジュウギョウシャ</t>
    </rPh>
    <rPh sb="19" eb="20">
      <t>スウ</t>
    </rPh>
    <phoneticPr fontId="2"/>
  </si>
  <si>
    <t>製造業の産業中分類別事業所数・従業者数及び製造品出荷額等　　・・・・・・・・・・・・</t>
    <rPh sb="0" eb="3">
      <t>セイゾウギョウ</t>
    </rPh>
    <rPh sb="4" eb="6">
      <t>サンギョウ</t>
    </rPh>
    <rPh sb="6" eb="7">
      <t>ナカ</t>
    </rPh>
    <rPh sb="7" eb="9">
      <t>ブンルイ</t>
    </rPh>
    <rPh sb="9" eb="10">
      <t>ベツ</t>
    </rPh>
    <rPh sb="10" eb="13">
      <t>ジギョウショ</t>
    </rPh>
    <rPh sb="13" eb="14">
      <t>スウ</t>
    </rPh>
    <rPh sb="15" eb="18">
      <t>ジュウギョウシャ</t>
    </rPh>
    <rPh sb="18" eb="19">
      <t>スウ</t>
    </rPh>
    <rPh sb="19" eb="20">
      <t>オヨ</t>
    </rPh>
    <rPh sb="21" eb="24">
      <t>セイゾウヒン</t>
    </rPh>
    <rPh sb="24" eb="26">
      <t>シュッカ</t>
    </rPh>
    <rPh sb="26" eb="27">
      <t>ガク</t>
    </rPh>
    <rPh sb="27" eb="28">
      <t>トウ</t>
    </rPh>
    <phoneticPr fontId="2"/>
  </si>
  <si>
    <t>規模別事業所数・従業者数及び製造品出荷額等　　・・・・・・・・・・・・・・・・・・・・・・・・・</t>
    <rPh sb="0" eb="3">
      <t>キボベツ</t>
    </rPh>
    <rPh sb="3" eb="6">
      <t>ジギョウショ</t>
    </rPh>
    <rPh sb="6" eb="7">
      <t>スウ</t>
    </rPh>
    <rPh sb="8" eb="11">
      <t>ジュウギョウシャ</t>
    </rPh>
    <rPh sb="11" eb="12">
      <t>スウ</t>
    </rPh>
    <rPh sb="12" eb="13">
      <t>オヨ</t>
    </rPh>
    <rPh sb="14" eb="17">
      <t>セイゾウヒン</t>
    </rPh>
    <rPh sb="17" eb="19">
      <t>シュッカ</t>
    </rPh>
    <rPh sb="19" eb="20">
      <t>ガク</t>
    </rPh>
    <rPh sb="20" eb="21">
      <t>トウ</t>
    </rPh>
    <phoneticPr fontId="2"/>
  </si>
  <si>
    <t>製造業の町別事業所数・従業者数及び製造品出荷額等　　・・・・・・・・・・・・・・・・・・・・・</t>
    <rPh sb="0" eb="3">
      <t>セイゾウギョウ</t>
    </rPh>
    <rPh sb="4" eb="5">
      <t>マチ</t>
    </rPh>
    <rPh sb="5" eb="6">
      <t>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</si>
  <si>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</si>
  <si>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卸売・小売業の産業分類別商店数・従業者数及び販売額　　・・・・・・・・・・・・・・・・・・・・・・・・</t>
    <rPh sb="0" eb="2">
      <t>オロシウ</t>
    </rPh>
    <rPh sb="3" eb="6">
      <t>コウリギョウ</t>
    </rPh>
    <rPh sb="7" eb="9">
      <t>サンギョウ</t>
    </rPh>
    <rPh sb="9" eb="11">
      <t>ブンルイ</t>
    </rPh>
    <rPh sb="11" eb="12">
      <t>ベツ</t>
    </rPh>
    <rPh sb="12" eb="14">
      <t>ショウテン</t>
    </rPh>
    <rPh sb="14" eb="15">
      <t>スウ</t>
    </rPh>
    <rPh sb="16" eb="18">
      <t>ジュウギョウ</t>
    </rPh>
    <rPh sb="18" eb="19">
      <t>シャ</t>
    </rPh>
    <rPh sb="19" eb="20">
      <t>スウ</t>
    </rPh>
    <rPh sb="20" eb="21">
      <t>オヨ</t>
    </rPh>
    <rPh sb="22" eb="24">
      <t>ハンバイ</t>
    </rPh>
    <rPh sb="24" eb="25">
      <t>ガク</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</si>
  <si>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</si>
  <si>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</si>
  <si>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</si>
  <si>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</si>
  <si>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</si>
  <si>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</si>
  <si>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</si>
  <si>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</si>
  <si>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</si>
  <si>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</si>
  <si>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</si>
  <si>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</si>
  <si>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</si>
  <si>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</si>
  <si>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</si>
  <si>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</si>
  <si>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</si>
  <si>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</si>
  <si>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</si>
  <si>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</si>
  <si>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</si>
  <si>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</si>
  <si>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</si>
  <si>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</si>
  <si>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</si>
  <si>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</si>
  <si>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</si>
  <si>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</si>
  <si>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</si>
  <si>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</si>
  <si>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</si>
  <si>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</si>
  <si>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</si>
  <si>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</si>
  <si>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</si>
  <si>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</si>
  <si>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</si>
  <si>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</si>
  <si>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</si>
  <si>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</si>
  <si>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</si>
  <si>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</si>
  <si>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</si>
  <si>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</si>
  <si>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</si>
  <si>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</si>
  <si>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</si>
  <si>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</si>
  <si>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</si>
  <si>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</si>
  <si>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</si>
  <si>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</si>
  <si>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</si>
  <si>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</si>
  <si>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</si>
  <si>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</si>
  <si>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</si>
  <si>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</si>
  <si>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</si>
  <si>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</si>
  <si>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</si>
  <si>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</si>
  <si>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</si>
  <si>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　</t>
    <phoneticPr fontId="17"/>
  </si>
  <si>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</si>
  <si>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</si>
  <si>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</si>
  <si>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</si>
  <si>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</si>
  <si>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</si>
  <si>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</si>
  <si>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</si>
  <si>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</si>
  <si>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</si>
  <si>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</si>
  <si>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</si>
  <si>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</si>
  <si>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</si>
  <si>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</si>
  <si>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</si>
  <si>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</si>
  <si>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</si>
  <si>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</si>
  <si>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</si>
  <si>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</si>
  <si>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</si>
  <si>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</si>
  <si>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</si>
  <si>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</si>
  <si>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</si>
  <si>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</si>
  <si>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</si>
  <si>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</si>
  <si>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</si>
  <si>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</si>
  <si>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</si>
  <si>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</si>
  <si>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</si>
  <si>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</si>
  <si>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</si>
  <si>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</si>
  <si>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</si>
  <si>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</si>
  <si>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</si>
  <si>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</si>
  <si>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</si>
  <si>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</si>
  <si>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</si>
  <si>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</si>
  <si>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</si>
  <si>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</si>
  <si>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</si>
  <si>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</si>
  <si>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</si>
  <si>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</si>
  <si>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</si>
  <si>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</si>
  <si>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</si>
  <si>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</si>
  <si>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</si>
  <si>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</si>
  <si>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</si>
  <si>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</si>
  <si>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</si>
  <si>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</si>
  <si>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</si>
  <si>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</si>
  <si>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</si>
  <si>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</si>
  <si>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</si>
  <si>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</si>
  <si>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</si>
  <si>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</si>
  <si>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</si>
  <si>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</si>
  <si>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</si>
  <si>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</si>
  <si>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</si>
  <si>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</si>
  <si>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</si>
  <si>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</si>
  <si>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</si>
  <si>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</si>
  <si>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</si>
  <si>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</si>
  <si>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</si>
  <si>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</si>
  <si>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</si>
  <si>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</si>
  <si>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</si>
  <si>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</si>
  <si>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</si>
  <si>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</si>
  <si>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</si>
  <si>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</si>
  <si>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</si>
  <si>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</si>
  <si>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</si>
  <si>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</si>
  <si>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</si>
  <si>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</si>
  <si>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</si>
  <si>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</si>
  <si>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</si>
  <si>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</si>
  <si>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</si>
  <si>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</si>
  <si>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</si>
  <si>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</si>
  <si>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</si>
  <si>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</si>
  <si>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</si>
  <si>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</si>
  <si>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</si>
  <si>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</si>
  <si>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</si>
  <si>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</si>
  <si>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</si>
  <si>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</si>
  <si>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</si>
  <si>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</si>
  <si>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</si>
  <si>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</si>
  <si>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</si>
  <si>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</si>
  <si>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</si>
  <si>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</si>
  <si>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</si>
  <si>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</si>
  <si>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</si>
  <si>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</si>
  <si>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</si>
  <si>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</si>
  <si>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</si>
  <si>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</si>
  <si>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</si>
  <si>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</si>
  <si>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</si>
  <si>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</si>
  <si>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</si>
  <si>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</si>
  <si>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</si>
  <si>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</si>
  <si>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</si>
  <si>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</si>
  <si>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</si>
  <si>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</si>
  <si>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</si>
  <si>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</si>
  <si>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</si>
  <si>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</si>
  <si>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</si>
  <si>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</si>
  <si>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</si>
  <si>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</si>
  <si>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</si>
  <si>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</si>
  <si>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</si>
  <si>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</si>
  <si>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</si>
  <si>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</si>
  <si>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</si>
  <si>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</si>
  <si>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</si>
  <si>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</si>
  <si>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</si>
  <si>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</si>
  <si>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</si>
  <si>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</si>
  <si>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</si>
  <si>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</si>
  <si>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</si>
  <si>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</si>
  <si>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</si>
  <si>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</si>
  <si>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</si>
  <si>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</si>
  <si>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</si>
  <si>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</si>
  <si>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</si>
  <si>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</si>
  <si>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</si>
  <si>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</si>
  <si>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</si>
  <si>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</si>
  <si>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</si>
  <si>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</si>
  <si>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</si>
  <si>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</si>
  <si>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</si>
  <si>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</si>
  <si>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</si>
  <si>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町名</t>
    <phoneticPr fontId="2"/>
  </si>
  <si>
    <t>世帯数</t>
    <phoneticPr fontId="2"/>
  </si>
  <si>
    <t>人口</t>
    <phoneticPr fontId="2"/>
  </si>
  <si>
    <t>総数</t>
    <phoneticPr fontId="2"/>
  </si>
  <si>
    <t>男</t>
    <phoneticPr fontId="2"/>
  </si>
  <si>
    <t>女</t>
    <phoneticPr fontId="2"/>
  </si>
  <si>
    <t>町名</t>
    <phoneticPr fontId="2"/>
  </si>
  <si>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</si>
  <si>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</si>
  <si>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</si>
  <si>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</si>
  <si>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</si>
  <si>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</si>
  <si>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</si>
  <si>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</si>
  <si>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</si>
  <si>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</si>
  <si>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</si>
  <si>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</si>
  <si>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</si>
  <si>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</si>
  <si>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</si>
  <si>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</si>
  <si>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</si>
  <si>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</si>
  <si>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</si>
  <si>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</si>
  <si>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</si>
  <si>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</si>
  <si>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</si>
  <si>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</si>
  <si>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</si>
  <si>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</si>
  <si>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</si>
  <si>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</si>
  <si>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</si>
  <si>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</si>
  <si>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</si>
  <si>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</si>
  <si>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</si>
  <si>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</si>
  <si>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</si>
  <si>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</si>
  <si>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</si>
  <si>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</si>
  <si>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</si>
  <si>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</si>
  <si>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</si>
  <si>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</si>
  <si>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</si>
  <si>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</si>
  <si>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</si>
  <si>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</si>
  <si>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</si>
  <si>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</si>
  <si>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</si>
  <si>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</si>
  <si>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</si>
  <si>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</si>
  <si>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</si>
  <si>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</si>
  <si>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</si>
  <si>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</si>
  <si>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</si>
  <si>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</si>
  <si>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</si>
  <si>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</si>
  <si>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</si>
  <si>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</si>
  <si>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</si>
  <si>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</si>
  <si>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</si>
  <si>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</si>
  <si>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</si>
  <si>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</si>
  <si>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</si>
  <si>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</si>
  <si>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農家数・農家就業人口及び経営耕地面積　　・・・・・・・・・・・・・・・・・・・・・・・・・・・・・・・・・・・・・・・・・・</t>
    <rPh sb="0" eb="2">
      <t>ノウカ</t>
    </rPh>
    <rPh sb="2" eb="3">
      <t>スウ</t>
    </rPh>
    <rPh sb="4" eb="6">
      <t>ノウカ</t>
    </rPh>
    <rPh sb="6" eb="8">
      <t>シュウギョウ</t>
    </rPh>
    <rPh sb="8" eb="10">
      <t>ジンコウ</t>
    </rPh>
    <rPh sb="10" eb="11">
      <t>オヨ</t>
    </rPh>
    <rPh sb="12" eb="14">
      <t>ケイエイ</t>
    </rPh>
    <rPh sb="14" eb="16">
      <t>コウチ</t>
    </rPh>
    <rPh sb="16" eb="18">
      <t>メンセキ</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</si>
  <si>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</si>
  <si>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</si>
  <si>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</si>
  <si>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</si>
  <si>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</si>
  <si>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</si>
  <si>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</si>
  <si>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</si>
  <si>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</si>
  <si>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</si>
  <si>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</si>
  <si>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</si>
  <si>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</si>
  <si>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</si>
  <si>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</si>
  <si>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</si>
  <si>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</si>
  <si>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</si>
  <si>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　</t>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</si>
  <si>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</si>
  <si>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</si>
  <si>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</si>
  <si>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</si>
  <si>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</si>
  <si>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</si>
  <si>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</si>
  <si>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</si>
  <si>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</si>
  <si>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</si>
  <si>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</si>
  <si>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</si>
  <si>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</si>
  <si>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</si>
  <si>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</si>
  <si>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</si>
  <si>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</si>
  <si>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</si>
  <si>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</si>
  <si>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</si>
  <si>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</si>
  <si>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</si>
  <si>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</si>
  <si>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</si>
  <si>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</si>
  <si>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</si>
  <si>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</si>
  <si>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</si>
  <si>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</si>
  <si>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</si>
  <si>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</si>
  <si>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</si>
  <si>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</si>
  <si>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</si>
  <si>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</si>
  <si>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</si>
  <si>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</si>
  <si>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</si>
  <si>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</si>
  <si>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</si>
  <si>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</si>
  <si>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</si>
  <si>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</si>
  <si>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</si>
  <si>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</si>
  <si>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</si>
  <si>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</si>
  <si>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</si>
  <si>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</si>
  <si>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</si>
  <si>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</si>
  <si>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</si>
  <si>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</si>
  <si>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</si>
  <si>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</si>
  <si>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</si>
  <si>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</si>
  <si>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</si>
  <si>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</si>
  <si>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</si>
  <si>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</si>
  <si>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</si>
  <si>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</si>
  <si>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</si>
  <si>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</si>
  <si>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</si>
  <si>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</si>
  <si>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</si>
  <si>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</si>
  <si>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</si>
  <si>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</si>
  <si>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</si>
  <si>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</si>
  <si>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</si>
  <si>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</si>
  <si>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</si>
  <si>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</si>
  <si>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</si>
  <si>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</si>
  <si>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</si>
  <si>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</si>
  <si>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</si>
  <si>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</si>
  <si>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</si>
  <si>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</si>
  <si>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</si>
  <si>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</si>
  <si>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</si>
  <si>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</si>
  <si>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</si>
  <si>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</si>
  <si>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</si>
  <si>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</si>
  <si>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</si>
  <si>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</si>
  <si>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</si>
  <si>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</si>
  <si>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</si>
  <si>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</si>
  <si>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</si>
  <si>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</si>
  <si>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</si>
  <si>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</si>
  <si>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</si>
  <si>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</si>
  <si>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</si>
  <si>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（１）農家数・農家就業人口及び経営耕地面積</t>
    <rPh sb="3" eb="5">
      <t>ノウカ</t>
    </rPh>
    <rPh sb="5" eb="6">
      <t>スウ</t>
    </rPh>
    <rPh sb="7" eb="9">
      <t>ノウカ</t>
    </rPh>
    <rPh sb="9" eb="11">
      <t>シュウギョウ</t>
    </rPh>
    <rPh sb="11" eb="13">
      <t>ジンコウ</t>
    </rPh>
    <rPh sb="13" eb="14">
      <t>オヨ</t>
    </rPh>
    <rPh sb="15" eb="17">
      <t>ケイエイ</t>
    </rPh>
    <rPh sb="17" eb="19">
      <t>コウチ</t>
    </rPh>
    <rPh sb="19" eb="21">
      <t>メンセキ</t>
    </rPh>
    <phoneticPr fontId="2"/>
  </si>
  <si>
    <t>樹園地</t>
    <rPh sb="0" eb="1">
      <t>キ</t>
    </rPh>
    <rPh sb="1" eb="2">
      <t>エン</t>
    </rPh>
    <rPh sb="2" eb="3">
      <t>チ</t>
    </rPh>
    <phoneticPr fontId="2"/>
  </si>
  <si>
    <t>経営耕地面積</t>
    <rPh sb="0" eb="2">
      <t>ケイエイ</t>
    </rPh>
    <rPh sb="2" eb="4">
      <t>コウチ</t>
    </rPh>
    <rPh sb="4" eb="6">
      <t>メンセキ</t>
    </rPh>
    <phoneticPr fontId="2"/>
  </si>
  <si>
    <t>年</t>
    <rPh sb="0" eb="1">
      <t>ネン</t>
    </rPh>
    <phoneticPr fontId="2"/>
  </si>
  <si>
    <t>第１種兼業</t>
    <rPh sb="0" eb="1">
      <t>ダイ</t>
    </rPh>
    <rPh sb="2" eb="3">
      <t>シュ</t>
    </rPh>
    <rPh sb="3" eb="5">
      <t>ケンギョウ</t>
    </rPh>
    <phoneticPr fontId="2"/>
  </si>
  <si>
    <t>第２種兼業</t>
    <rPh sb="0" eb="1">
      <t>ダイ</t>
    </rPh>
    <rPh sb="2" eb="3">
      <t>シュ</t>
    </rPh>
    <rPh sb="3" eb="5">
      <t>ケンギョウ</t>
    </rPh>
    <phoneticPr fontId="2"/>
  </si>
  <si>
    <t>兼業農家</t>
    <rPh sb="0" eb="2">
      <t>ケンギョウ</t>
    </rPh>
    <rPh sb="2" eb="4">
      <t>ノウカ</t>
    </rPh>
    <phoneticPr fontId="2"/>
  </si>
  <si>
    <t>資料：農林業センサス</t>
    <rPh sb="0" eb="2">
      <t>シリョウ</t>
    </rPh>
    <rPh sb="3" eb="6">
      <t>ノウリンギョウ</t>
    </rPh>
    <phoneticPr fontId="2"/>
  </si>
  <si>
    <t>0.5
～
1.0</t>
    <phoneticPr fontId="2"/>
  </si>
  <si>
    <t>1.0
～
1.5</t>
    <phoneticPr fontId="2"/>
  </si>
  <si>
    <t>1.5
～
2.0</t>
    <phoneticPr fontId="2"/>
  </si>
  <si>
    <t>2.0
～
3.0</t>
    <phoneticPr fontId="2"/>
  </si>
  <si>
    <t>3.0
～
5.0</t>
    <phoneticPr fontId="2"/>
  </si>
  <si>
    <t>5.0
～
10.0</t>
    <phoneticPr fontId="2"/>
  </si>
  <si>
    <t>（単位：戸）</t>
    <rPh sb="1" eb="3">
      <t>タンイ</t>
    </rPh>
    <rPh sb="4" eb="5">
      <t>コ</t>
    </rPh>
    <phoneticPr fontId="2"/>
  </si>
  <si>
    <t>自給的
農　家</t>
    <rPh sb="0" eb="3">
      <t>ジキュウテキ</t>
    </rPh>
    <rPh sb="4" eb="5">
      <t>ノウ</t>
    </rPh>
    <rPh sb="6" eb="7">
      <t>イエ</t>
    </rPh>
    <phoneticPr fontId="2"/>
  </si>
  <si>
    <t>専業
農家</t>
    <rPh sb="0" eb="2">
      <t>センギョウ</t>
    </rPh>
    <rPh sb="3" eb="5">
      <t>ノウカ</t>
    </rPh>
    <phoneticPr fontId="2"/>
  </si>
  <si>
    <t>５．事業所</t>
    <rPh sb="2" eb="5">
      <t>ジギョウショ</t>
    </rPh>
    <phoneticPr fontId="2"/>
  </si>
  <si>
    <t>（１）産業分類・経営組織別事業所数及び従業者数</t>
    <rPh sb="3" eb="5">
      <t>サンギョウ</t>
    </rPh>
    <rPh sb="5" eb="7">
      <t>ブンルイ</t>
    </rPh>
    <rPh sb="8" eb="10">
      <t>ケイエイ</t>
    </rPh>
    <rPh sb="10" eb="12">
      <t>ソシキ</t>
    </rPh>
    <rPh sb="12" eb="13">
      <t>ベツ</t>
    </rPh>
    <rPh sb="13" eb="16">
      <t>ジギョウショ</t>
    </rPh>
    <rPh sb="16" eb="17">
      <t>スウ</t>
    </rPh>
    <rPh sb="17" eb="18">
      <t>オヨ</t>
    </rPh>
    <rPh sb="19" eb="20">
      <t>ジュウ</t>
    </rPh>
    <rPh sb="20" eb="23">
      <t>ギョウシャスウ</t>
    </rPh>
    <phoneticPr fontId="2"/>
  </si>
  <si>
    <t>事業所数</t>
    <rPh sb="0" eb="3">
      <t>ジギョウショ</t>
    </rPh>
    <rPh sb="3" eb="4">
      <t>スウ</t>
    </rPh>
    <phoneticPr fontId="2"/>
  </si>
  <si>
    <t>従業者数
(人)</t>
    <rPh sb="0" eb="1">
      <t>ジュウ</t>
    </rPh>
    <rPh sb="1" eb="4">
      <t>ギョウシャスウ</t>
    </rPh>
    <rPh sb="6" eb="7">
      <t>ニン</t>
    </rPh>
    <phoneticPr fontId="2"/>
  </si>
  <si>
    <t>総　数</t>
    <phoneticPr fontId="2"/>
  </si>
  <si>
    <t>民　営</t>
    <rPh sb="0" eb="1">
      <t>タミ</t>
    </rPh>
    <rPh sb="2" eb="3">
      <t>エイ</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</si>
  <si>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</si>
  <si>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</si>
  <si>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</si>
  <si>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</si>
  <si>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</si>
  <si>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</si>
  <si>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</si>
  <si>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</si>
  <si>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</si>
  <si>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</si>
  <si>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</si>
  <si>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</si>
  <si>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</si>
  <si>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</si>
  <si>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</si>
  <si>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</si>
  <si>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</si>
  <si>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</si>
  <si>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</si>
  <si>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</si>
  <si>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</si>
  <si>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</si>
  <si>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</si>
  <si>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派遣従業者のみ</t>
    <rPh sb="0" eb="2">
      <t>ハケン</t>
    </rPh>
    <rPh sb="2" eb="5">
      <t>ジュウギョウシャ</t>
    </rPh>
    <phoneticPr fontId="2"/>
  </si>
  <si>
    <t>総　　　数</t>
    <rPh sb="0" eb="1">
      <t>フサ</t>
    </rPh>
    <rPh sb="4" eb="5">
      <t>カズ</t>
    </rPh>
    <phoneticPr fontId="2"/>
  </si>
  <si>
    <t>調査対象は同一ですが、調査手法が異なることから差数が全て増加・減少を示すものではありません。</t>
    <rPh sb="0" eb="2">
      <t>チョウサ</t>
    </rPh>
    <rPh sb="2" eb="4">
      <t>タイショウ</t>
    </rPh>
    <rPh sb="5" eb="7">
      <t>ドウイツ</t>
    </rPh>
    <rPh sb="11" eb="13">
      <t>チョウサ</t>
    </rPh>
    <rPh sb="13" eb="15">
      <t>シュホウ</t>
    </rPh>
    <rPh sb="16" eb="17">
      <t>コト</t>
    </rPh>
    <rPh sb="23" eb="24">
      <t>サ</t>
    </rPh>
    <rPh sb="24" eb="25">
      <t>スウ</t>
    </rPh>
    <rPh sb="26" eb="27">
      <t>スベ</t>
    </rPh>
    <rPh sb="28" eb="30">
      <t>ゾウカ</t>
    </rPh>
    <rPh sb="31" eb="33">
      <t>ゲンショウ</t>
    </rPh>
    <rPh sb="34" eb="35">
      <t>シメ</t>
    </rPh>
    <phoneticPr fontId="2"/>
  </si>
  <si>
    <t>６．工業</t>
    <rPh sb="2" eb="4">
      <t>コウギョウ</t>
    </rPh>
    <phoneticPr fontId="2"/>
  </si>
  <si>
    <t>（１）製造業の産業中分類別事業所数・従業者数及び製造品出荷額等</t>
    <rPh sb="3" eb="6">
      <t>セイゾウギョウ</t>
    </rPh>
    <rPh sb="7" eb="9">
      <t>サンギョウ</t>
    </rPh>
    <rPh sb="9" eb="10">
      <t>チュウ</t>
    </rPh>
    <rPh sb="10" eb="12">
      <t>ブンルイ</t>
    </rPh>
    <rPh sb="12" eb="13">
      <t>ベツ</t>
    </rPh>
    <rPh sb="13" eb="16">
      <t>ジギョウショ</t>
    </rPh>
    <rPh sb="16" eb="17">
      <t>スウ</t>
    </rPh>
    <rPh sb="18" eb="19">
      <t>ジュウ</t>
    </rPh>
    <rPh sb="19" eb="22">
      <t>ギョウシャスウ</t>
    </rPh>
    <rPh sb="22" eb="23">
      <t>オヨ</t>
    </rPh>
    <rPh sb="24" eb="27">
      <t>セイゾウヒン</t>
    </rPh>
    <rPh sb="27" eb="29">
      <t>シュッカ</t>
    </rPh>
    <rPh sb="29" eb="30">
      <t>ガク</t>
    </rPh>
    <rPh sb="30" eb="31">
      <t>トウ</t>
    </rPh>
    <phoneticPr fontId="2"/>
  </si>
  <si>
    <t>製造品出荷額等（万円）</t>
    <rPh sb="0" eb="3">
      <t>セイゾウヒン</t>
    </rPh>
    <rPh sb="3" eb="5">
      <t>シュッカ</t>
    </rPh>
    <rPh sb="5" eb="7">
      <t>ガクトウ</t>
    </rPh>
    <rPh sb="8" eb="10">
      <t>マンエン</t>
    </rPh>
    <phoneticPr fontId="2"/>
  </si>
  <si>
    <t>うち製造品出荷額</t>
    <rPh sb="2" eb="5">
      <t>セイゾウヒン</t>
    </rPh>
    <rPh sb="5" eb="7">
      <t>シュッカ</t>
    </rPh>
    <rPh sb="7" eb="8">
      <t>ガク</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</si>
  <si>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</si>
  <si>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</si>
  <si>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</si>
  <si>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</si>
  <si>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</si>
  <si>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</si>
  <si>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</si>
  <si>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</si>
  <si>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</si>
  <si>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ゴム製品</t>
    <rPh sb="2" eb="4">
      <t>セイヒン</t>
    </rPh>
    <phoneticPr fontId="2"/>
  </si>
  <si>
    <t>皮革製品</t>
    <rPh sb="0" eb="2">
      <t>ヒカク</t>
    </rPh>
    <rPh sb="2" eb="4">
      <t>セイヒン</t>
    </rPh>
    <phoneticPr fontId="2"/>
  </si>
  <si>
    <t>窯業・土石</t>
    <rPh sb="0" eb="2">
      <t>ヨウギョウ</t>
    </rPh>
    <rPh sb="3" eb="5">
      <t>ドセキ</t>
    </rPh>
    <phoneticPr fontId="2"/>
  </si>
  <si>
    <t>鉄鋼</t>
    <rPh sb="0" eb="2">
      <t>テッコウ</t>
    </rPh>
    <phoneticPr fontId="2"/>
  </si>
  <si>
    <t>非鉄金属</t>
    <rPh sb="0" eb="2">
      <t>ヒテツ</t>
    </rPh>
    <rPh sb="2" eb="4">
      <t>キンゾク</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</si>
  <si>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</si>
  <si>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</si>
  <si>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</si>
  <si>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</si>
  <si>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</si>
  <si>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</si>
  <si>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</si>
  <si>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</si>
  <si>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</si>
  <si>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資料：工業統計調査</t>
    <rPh sb="0" eb="2">
      <t>シリョウ</t>
    </rPh>
    <rPh sb="3" eb="5">
      <t>コウギョウ</t>
    </rPh>
    <rPh sb="5" eb="7">
      <t>トウケイ</t>
    </rPh>
    <rPh sb="7" eb="9">
      <t>チョウサ</t>
    </rPh>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</si>
  <si>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</si>
  <si>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（２）規模別事業所数・従業者数及び製造品出荷額等</t>
    <rPh sb="3" eb="6">
      <t>キボベツ</t>
    </rPh>
    <rPh sb="6" eb="9">
      <t>ジギョウショ</t>
    </rPh>
    <rPh sb="9" eb="10">
      <t>スウ</t>
    </rPh>
    <rPh sb="11" eb="12">
      <t>ジュウ</t>
    </rPh>
    <rPh sb="12" eb="15">
      <t>ギョウシャスウ</t>
    </rPh>
    <rPh sb="15" eb="16">
      <t>オヨ</t>
    </rPh>
    <rPh sb="17" eb="20">
      <t>セイゾウヒン</t>
    </rPh>
    <rPh sb="20" eb="22">
      <t>シュッカ</t>
    </rPh>
    <rPh sb="22" eb="23">
      <t>ガク</t>
    </rPh>
    <rPh sb="23" eb="24">
      <t>トウ</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</si>
  <si>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</si>
  <si>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</si>
  <si>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</si>
  <si>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</si>
  <si>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</si>
  <si>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</si>
  <si>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</si>
  <si>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（３）製造業の町別事業所数・従業者数及び製造品出荷額等</t>
    <rPh sb="3" eb="6">
      <t>セイゾウギョウ</t>
    </rPh>
    <rPh sb="7" eb="8">
      <t>チョウ</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</si>
  <si>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町名</t>
    <rPh sb="0" eb="2">
      <t>チョウメイ</t>
    </rPh>
    <phoneticPr fontId="2"/>
  </si>
  <si>
    <t>従業者数　(人)</t>
    <rPh sb="0" eb="1">
      <t>ジュウ</t>
    </rPh>
    <rPh sb="1" eb="4">
      <t>ギョウシャスウ</t>
    </rPh>
    <rPh sb="6" eb="7">
      <t>ニン</t>
    </rPh>
    <phoneticPr fontId="2"/>
  </si>
  <si>
    <t>折戸町</t>
    <rPh sb="0" eb="2">
      <t>オリト</t>
    </rPh>
    <rPh sb="2" eb="3">
      <t>チョウ</t>
    </rPh>
    <phoneticPr fontId="2"/>
  </si>
  <si>
    <t>米野木町</t>
    <rPh sb="0" eb="1">
      <t>コメ</t>
    </rPh>
    <rPh sb="1" eb="2">
      <t>ノ</t>
    </rPh>
    <rPh sb="2" eb="3">
      <t>キ</t>
    </rPh>
    <rPh sb="3" eb="4">
      <t>チョウ</t>
    </rPh>
    <phoneticPr fontId="2"/>
  </si>
  <si>
    <t>三本木町</t>
    <rPh sb="0" eb="2">
      <t>サンボン</t>
    </rPh>
    <rPh sb="2" eb="3">
      <t>キ</t>
    </rPh>
    <rPh sb="3" eb="4">
      <t>チョウ</t>
    </rPh>
    <phoneticPr fontId="2"/>
  </si>
  <si>
    <t>岩藤町</t>
    <rPh sb="0" eb="2">
      <t>イワフジ</t>
    </rPh>
    <rPh sb="2" eb="3">
      <t>チョウ</t>
    </rPh>
    <phoneticPr fontId="2"/>
  </si>
  <si>
    <t>南ヶ丘</t>
    <rPh sb="0" eb="3">
      <t>ミナミガオカ</t>
    </rPh>
    <phoneticPr fontId="2"/>
  </si>
  <si>
    <t>産業中分類</t>
    <rPh sb="0" eb="2">
      <t>サンギョウ</t>
    </rPh>
    <rPh sb="2" eb="3">
      <t>チュウ</t>
    </rPh>
    <rPh sb="3" eb="5">
      <t>ブンルイ</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</si>
  <si>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</si>
  <si>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</si>
  <si>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</si>
  <si>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（２）卸売・小売業の産業分類別商店数・従業者数及び販売額</t>
    <rPh sb="3" eb="5">
      <t>オロシウ</t>
    </rPh>
    <rPh sb="6" eb="9">
      <t>コウリギョウ</t>
    </rPh>
    <rPh sb="10" eb="12">
      <t>サンギョウ</t>
    </rPh>
    <rPh sb="12" eb="14">
      <t>ブンルイ</t>
    </rPh>
    <rPh sb="14" eb="15">
      <t>ベツ</t>
    </rPh>
    <rPh sb="15" eb="18">
      <t>ショウテンスウ</t>
    </rPh>
    <rPh sb="19" eb="22">
      <t>ジュウギョウシャ</t>
    </rPh>
    <rPh sb="22" eb="23">
      <t>スウ</t>
    </rPh>
    <rPh sb="23" eb="24">
      <t>オヨ</t>
    </rPh>
    <rPh sb="25" eb="27">
      <t>ハンバイ</t>
    </rPh>
    <rPh sb="27" eb="28">
      <t>ガク</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</si>
  <si>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</si>
  <si>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</si>
  <si>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</si>
  <si>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</si>
  <si>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</si>
  <si>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</si>
  <si>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</si>
  <si>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</si>
  <si>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</si>
  <si>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</si>
  <si>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</si>
  <si>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</si>
  <si>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</si>
  <si>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</si>
  <si>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</si>
  <si>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</si>
  <si>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</si>
  <si>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</si>
  <si>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</si>
  <si>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</si>
  <si>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</si>
  <si>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</si>
  <si>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</si>
  <si>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</si>
  <si>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</si>
  <si>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</si>
  <si>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</si>
  <si>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</si>
  <si>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</si>
  <si>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</si>
  <si>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</si>
  <si>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</si>
  <si>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</si>
  <si>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</si>
  <si>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</si>
  <si>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</si>
  <si>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</si>
  <si>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</si>
  <si>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</si>
  <si>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</si>
  <si>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</si>
  <si>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</si>
  <si>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</si>
  <si>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</si>
  <si>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</si>
  <si>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</si>
  <si>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</si>
  <si>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</si>
  <si>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</si>
  <si>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</si>
  <si>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</si>
  <si>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</si>
  <si>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</si>
  <si>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</si>
  <si>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</si>
  <si>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</si>
  <si>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</si>
  <si>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</si>
  <si>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</si>
  <si>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</si>
  <si>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</si>
  <si>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</si>
  <si>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</si>
  <si>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うち兼務者</t>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</si>
  <si>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</si>
  <si>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</si>
  <si>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</si>
  <si>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</si>
  <si>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</si>
  <si>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</si>
  <si>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</si>
  <si>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</si>
  <si>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</si>
  <si>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</si>
  <si>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</si>
  <si>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</si>
  <si>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</si>
  <si>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</si>
  <si>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</si>
  <si>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</si>
  <si>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</si>
  <si>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</si>
  <si>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</si>
  <si>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</si>
  <si>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</si>
  <si>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</si>
  <si>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</si>
  <si>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</si>
  <si>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</si>
  <si>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</si>
  <si>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</si>
  <si>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</si>
  <si>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</si>
  <si>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</si>
  <si>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</si>
  <si>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</si>
  <si>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</si>
  <si>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</si>
  <si>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</si>
  <si>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</si>
  <si>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</si>
  <si>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</si>
  <si>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</si>
  <si>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</si>
  <si>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</si>
  <si>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</si>
  <si>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</si>
  <si>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</si>
  <si>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</si>
  <si>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</si>
  <si>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</si>
  <si>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</si>
  <si>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</si>
  <si>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</si>
  <si>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</si>
  <si>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</si>
  <si>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</si>
  <si>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</si>
  <si>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</si>
  <si>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</si>
  <si>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</si>
  <si>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</si>
  <si>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</si>
  <si>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</si>
  <si>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注：</t>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</si>
  <si>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</si>
  <si>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</si>
  <si>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</si>
  <si>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</si>
  <si>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</si>
  <si>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</si>
  <si>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</si>
  <si>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</si>
  <si>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</si>
  <si>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</si>
  <si>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</si>
  <si>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</si>
  <si>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</si>
  <si>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</si>
  <si>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</si>
  <si>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</si>
  <si>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</si>
  <si>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</si>
  <si>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</si>
  <si>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</si>
  <si>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</si>
  <si>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</si>
  <si>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</si>
  <si>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</si>
  <si>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</si>
  <si>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</si>
  <si>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</si>
  <si>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</si>
  <si>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</si>
  <si>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</si>
  <si>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</si>
  <si>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</si>
  <si>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</si>
  <si>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</si>
  <si>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</si>
  <si>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</si>
  <si>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</si>
  <si>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</si>
  <si>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</si>
  <si>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</si>
  <si>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</si>
  <si>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</si>
  <si>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</si>
  <si>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</si>
  <si>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</si>
  <si>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</si>
  <si>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</si>
  <si>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</si>
  <si>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</si>
  <si>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</si>
  <si>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</si>
  <si>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</si>
  <si>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</si>
  <si>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</si>
  <si>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</si>
  <si>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</si>
  <si>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</si>
  <si>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</si>
  <si>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</si>
  <si>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</si>
  <si>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</si>
  <si>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</si>
  <si>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</si>
  <si>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</si>
  <si>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</si>
  <si>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</si>
  <si>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</si>
  <si>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</si>
  <si>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</si>
  <si>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</si>
  <si>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</si>
  <si>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</si>
  <si>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</si>
  <si>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</si>
  <si>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</si>
  <si>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</si>
  <si>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</si>
  <si>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</si>
  <si>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</si>
  <si>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</si>
  <si>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</si>
  <si>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</si>
  <si>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</si>
  <si>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</si>
  <si>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</si>
  <si>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</si>
  <si>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</si>
  <si>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</si>
  <si>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</si>
  <si>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</si>
  <si>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</si>
  <si>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</si>
  <si>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</si>
  <si>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</si>
  <si>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</si>
  <si>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</si>
  <si>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</si>
  <si>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</si>
  <si>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</si>
  <si>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</si>
  <si>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</si>
  <si>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</si>
  <si>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</si>
  <si>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</si>
  <si>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</si>
  <si>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</si>
  <si>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</si>
  <si>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</si>
  <si>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</si>
  <si>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</si>
  <si>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</si>
  <si>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</si>
  <si>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</si>
  <si>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</si>
  <si>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</si>
  <si>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</si>
  <si>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</si>
  <si>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</si>
  <si>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</si>
  <si>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</si>
  <si>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</si>
  <si>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</si>
  <si>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</si>
  <si>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</si>
  <si>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</si>
  <si>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</si>
  <si>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</si>
  <si>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</si>
  <si>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</si>
  <si>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</si>
  <si>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</si>
  <si>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</si>
  <si>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</si>
  <si>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</si>
  <si>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</si>
  <si>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</si>
  <si>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</si>
  <si>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</si>
  <si>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</si>
  <si>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</si>
  <si>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</si>
  <si>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</si>
  <si>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</si>
  <si>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</si>
  <si>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</si>
  <si>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</si>
  <si>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</si>
  <si>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</si>
  <si>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</si>
  <si>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</si>
  <si>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</si>
  <si>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</si>
  <si>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</si>
  <si>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</si>
  <si>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</si>
  <si>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</si>
  <si>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</si>
  <si>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</si>
  <si>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</si>
  <si>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</si>
  <si>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</si>
  <si>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</si>
  <si>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</si>
  <si>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</si>
  <si>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</si>
  <si>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</si>
  <si>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</si>
  <si>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</si>
  <si>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</si>
  <si>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</si>
  <si>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</si>
  <si>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</si>
  <si>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</si>
  <si>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</si>
  <si>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</si>
  <si>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</si>
  <si>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</si>
  <si>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</si>
  <si>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</si>
  <si>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</si>
  <si>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</si>
  <si>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</si>
  <si>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</si>
  <si>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</si>
  <si>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</si>
  <si>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</si>
  <si>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</si>
  <si>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　資料：市民課　</t>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</si>
  <si>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</si>
  <si>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</si>
  <si>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率</t>
    <rPh sb="0" eb="1">
      <t>リツ</t>
    </rPh>
    <phoneticPr fontId="2"/>
  </si>
  <si>
    <t xml:space="preserve"> </t>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</si>
  <si>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</si>
  <si>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</si>
  <si>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</si>
  <si>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（単位：農家数＝戸、人口＝人、面積＝ha）</t>
    <rPh sb="1" eb="3">
      <t>タンイ</t>
    </rPh>
    <rPh sb="4" eb="6">
      <t>ノウカ</t>
    </rPh>
    <rPh sb="6" eb="7">
      <t>スウ</t>
    </rPh>
    <rPh sb="8" eb="9">
      <t>コ</t>
    </rPh>
    <rPh sb="10" eb="12">
      <t>ジンコウ</t>
    </rPh>
    <rPh sb="13" eb="14">
      <t>ニン</t>
    </rPh>
    <rPh sb="15" eb="17">
      <t>メンセキ</t>
    </rPh>
    <phoneticPr fontId="2"/>
  </si>
  <si>
    <t>0.5ha
未満</t>
    <rPh sb="6" eb="8">
      <t>ミマン</t>
    </rPh>
    <phoneticPr fontId="2"/>
  </si>
  <si>
    <t>販売
農家数</t>
    <rPh sb="0" eb="2">
      <t>ハンバイ</t>
    </rPh>
    <rPh sb="3" eb="5">
      <t>ノウカ</t>
    </rPh>
    <rPh sb="5" eb="6">
      <t>スウ</t>
    </rPh>
    <phoneticPr fontId="2"/>
  </si>
  <si>
    <t>総
農家数</t>
    <rPh sb="0" eb="1">
      <t>ソウ</t>
    </rPh>
    <rPh sb="2" eb="4">
      <t>ノウカ</t>
    </rPh>
    <rPh sb="4" eb="5">
      <t>カズ</t>
    </rPh>
    <phoneticPr fontId="2"/>
  </si>
  <si>
    <t>10.0
～
20.0</t>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</si>
  <si>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</si>
  <si>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</si>
  <si>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</si>
  <si>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１０～２９人</t>
    <rPh sb="5" eb="6">
      <t>ニン</t>
    </rPh>
    <phoneticPr fontId="2"/>
  </si>
  <si>
    <t>３００人以上</t>
    <rPh sb="3" eb="4">
      <t>ニン</t>
    </rPh>
    <rPh sb="4" eb="6">
      <t>イジョウ</t>
    </rPh>
    <phoneticPr fontId="2"/>
  </si>
  <si>
    <t>民営</t>
    <rPh sb="0" eb="2">
      <t>ミンエイ</t>
    </rPh>
    <phoneticPr fontId="2"/>
  </si>
  <si>
    <t>国，地方公共団体</t>
    <rPh sb="0" eb="1">
      <t>クニ</t>
    </rPh>
    <rPh sb="2" eb="4">
      <t>チホウ</t>
    </rPh>
    <rPh sb="4" eb="6">
      <t>コウキョウ</t>
    </rPh>
    <rPh sb="6" eb="8">
      <t>ダンタイ</t>
    </rPh>
    <phoneticPr fontId="2"/>
  </si>
  <si>
    <t>１００～２９９人</t>
    <rPh sb="7" eb="8">
      <t>ニン</t>
    </rPh>
    <phoneticPr fontId="2"/>
  </si>
  <si>
    <t xml:space="preserve">  TEL：０５６１－７３－３４８３（統計係直通）</t>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</si>
  <si>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</si>
  <si>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</si>
  <si>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</si>
  <si>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</si>
  <si>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</si>
  <si>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</si>
  <si>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</si>
  <si>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</si>
  <si>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</si>
  <si>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</si>
  <si>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</si>
  <si>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</si>
  <si>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</si>
  <si>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</si>
  <si>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向イ山</t>
    <rPh sb="2" eb="3">
      <t>ヤマ</t>
    </rPh>
    <phoneticPr fontId="6"/>
  </si>
  <si>
    <t>向イ田</t>
    <rPh sb="2" eb="3">
      <t>タ</t>
    </rPh>
    <phoneticPr fontId="6"/>
  </si>
  <si>
    <t>生出し</t>
    <rPh sb="0" eb="1">
      <t>ナマ</t>
    </rPh>
    <rPh sb="1" eb="2">
      <t>ダ</t>
    </rPh>
    <phoneticPr fontId="6"/>
  </si>
  <si>
    <t>惣助西</t>
    <rPh sb="0" eb="2">
      <t>ソウスケ</t>
    </rPh>
    <rPh sb="2" eb="3">
      <t>ニシ</t>
    </rPh>
    <phoneticPr fontId="9"/>
  </si>
  <si>
    <t>六丁目</t>
    <rPh sb="0" eb="1">
      <t>6</t>
    </rPh>
    <rPh sb="1" eb="3">
      <t>チョウメ</t>
    </rPh>
    <phoneticPr fontId="6"/>
  </si>
  <si>
    <t>七丁目</t>
    <rPh sb="0" eb="1">
      <t>7</t>
    </rPh>
    <rPh sb="1" eb="3">
      <t>チョウメ</t>
    </rPh>
    <phoneticPr fontId="6"/>
  </si>
  <si>
    <t>26年</t>
    <rPh sb="2" eb="3">
      <t>ネン</t>
    </rPh>
    <phoneticPr fontId="2"/>
  </si>
  <si>
    <t>国・地方公共団体</t>
    <rPh sb="0" eb="1">
      <t>クニ</t>
    </rPh>
    <rPh sb="2" eb="4">
      <t>チホウ</t>
    </rPh>
    <rPh sb="4" eb="6">
      <t>コウキョウ</t>
    </rPh>
    <rPh sb="6" eb="8">
      <t>ダンタイ</t>
    </rPh>
    <phoneticPr fontId="2"/>
  </si>
  <si>
    <t>　34.91k㎡</t>
    <phoneticPr fontId="2"/>
  </si>
  <si>
    <t>注：面積計測方法の精度向上により市面積が変更となっています（境界変更によるものでは</t>
    <rPh sb="0" eb="1">
      <t>チュウ</t>
    </rPh>
    <rPh sb="2" eb="4">
      <t>メンセキ</t>
    </rPh>
    <rPh sb="4" eb="6">
      <t>ケイソク</t>
    </rPh>
    <rPh sb="6" eb="8">
      <t>ホウホウ</t>
    </rPh>
    <rPh sb="9" eb="11">
      <t>セイド</t>
    </rPh>
    <rPh sb="11" eb="13">
      <t>コウジョウ</t>
    </rPh>
    <rPh sb="16" eb="17">
      <t>シ</t>
    </rPh>
    <rPh sb="20" eb="22">
      <t>ヘンコウ</t>
    </rPh>
    <rPh sb="30" eb="32">
      <t>キョウカイ</t>
    </rPh>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</si>
  <si>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</si>
  <si>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</si>
  <si>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</si>
  <si>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（３）町・丁目・字別人口及び世帯数</t>
    <rPh sb="3" eb="4">
      <t>チョウ</t>
    </rPh>
    <rPh sb="5" eb="7">
      <t>チョウメ</t>
    </rPh>
    <rPh sb="8" eb="9">
      <t>アザ</t>
    </rPh>
    <rPh sb="9" eb="10">
      <t>ベツ</t>
    </rPh>
    <rPh sb="10" eb="12">
      <t>ジンコウ</t>
    </rPh>
    <rPh sb="12" eb="13">
      <t>オヨ</t>
    </rPh>
    <rPh sb="14" eb="17">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</si>
  <si>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</si>
  <si>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</si>
  <si>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</si>
  <si>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</si>
  <si>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</si>
  <si>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</si>
  <si>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(1)経営耕地面積が30アール以上の規模の農業</t>
  </si>
  <si>
    <t>(2)農作物の作付面積又は栽培面積、家畜の飼養頭羽数又は出荷羽数、その他の事業の規模が次の農林業経営体の外形基準以上の農業</t>
  </si>
  <si>
    <t>(ア)露地野菜作付面積 15アール</t>
  </si>
  <si>
    <t>(イ)施設野菜栽培面積 350平方メートル</t>
  </si>
  <si>
    <t>(ウ)果樹栽培面積 10アール</t>
  </si>
  <si>
    <t>(エ)露地花き栽培面積 10アール</t>
  </si>
  <si>
    <t>(オ)施設花き栽培面積 250平方メートル </t>
  </si>
  <si>
    <t>(カ)搾乳牛飼養頭数 1頭</t>
  </si>
  <si>
    <t>(キ)肥育牛飼養頭数 1頭</t>
  </si>
  <si>
    <t>(ク)豚飼養頭数 15頭</t>
  </si>
  <si>
    <t>(ケ)採卵鶏飼養羽数 150羽 </t>
  </si>
  <si>
    <t>(コ)ブロイラー年間出荷羽数 1,000羽</t>
  </si>
  <si>
    <t>(サ)その他 調査期日前1年間における農業生産物の総販売額50万円に相当する事業の規模</t>
  </si>
  <si>
    <t>(3)農作業の受託の事業</t>
  </si>
  <si>
    <t>５． 「第1種兼業農家」とは、農業所得を主とする兼業農家をいいます。</t>
    <phoneticPr fontId="2"/>
  </si>
  <si>
    <t>６． 「第2種兼業農家」とは、農業所得を従とする兼業農家をいいます。</t>
    <phoneticPr fontId="2"/>
  </si>
  <si>
    <t>２． 「販売農家」とは、経営耕地面積が30a以上又は農産物販売金額が50万円以上の農家をいいます。</t>
    <phoneticPr fontId="2"/>
  </si>
  <si>
    <t>経　営　体　数　（　以　上　～　未　満　）</t>
    <rPh sb="0" eb="1">
      <t>キョウ</t>
    </rPh>
    <rPh sb="2" eb="3">
      <t>エイ</t>
    </rPh>
    <rPh sb="4" eb="5">
      <t>タイ</t>
    </rPh>
    <rPh sb="6" eb="7">
      <t>カズ</t>
    </rPh>
    <rPh sb="10" eb="11">
      <t>イ</t>
    </rPh>
    <rPh sb="12" eb="13">
      <t>ジョウ</t>
    </rPh>
    <rPh sb="16" eb="17">
      <t>ミ</t>
    </rPh>
    <rPh sb="18" eb="19">
      <t>マン</t>
    </rPh>
    <phoneticPr fontId="2"/>
  </si>
  <si>
    <t>経営耕地面積規模別経営体数　　・・・・・・・・・・・・・・・・・・・・・・・・・・・・・・・・・・・・・・・</t>
    <rPh sb="0" eb="2">
      <t>ケイエイ</t>
    </rPh>
    <rPh sb="2" eb="4">
      <t>コウチ</t>
    </rPh>
    <rPh sb="4" eb="6">
      <t>メンセキ</t>
    </rPh>
    <rPh sb="6" eb="8">
      <t>キボ</t>
    </rPh>
    <rPh sb="8" eb="9">
      <t>ベツ</t>
    </rPh>
    <rPh sb="9" eb="11">
      <t>ケイエイ</t>
    </rPh>
    <rPh sb="11" eb="12">
      <t>タイ</t>
    </rPh>
    <rPh sb="12" eb="1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</si>
  <si>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</si>
  <si>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３ ．「専業農家」とは、世帯員のなかに兼業従事者が1人もいない農家をいいます。</t>
    <phoneticPr fontId="2"/>
  </si>
  <si>
    <t>４ ．「兼業農家」とは、世帯員のなかに兼業従事者が1人以上いる農家をいいます。</t>
    <phoneticPr fontId="2"/>
  </si>
  <si>
    <t>藤塚</t>
    <rPh sb="0" eb="2">
      <t>フジツカ</t>
    </rPh>
    <phoneticPr fontId="6"/>
  </si>
  <si>
    <t>赤池南</t>
    <rPh sb="0" eb="2">
      <t>アカイケ</t>
    </rPh>
    <rPh sb="2" eb="3">
      <t>ミナミ</t>
    </rPh>
    <phoneticPr fontId="9"/>
  </si>
  <si>
    <t>浅田平子</t>
    <rPh sb="0" eb="2">
      <t>アサダ</t>
    </rPh>
    <rPh sb="2" eb="4">
      <t>ヒラコ</t>
    </rPh>
    <phoneticPr fontId="9"/>
  </si>
  <si>
    <t>竹の山</t>
    <rPh sb="0" eb="1">
      <t>タケ</t>
    </rPh>
    <rPh sb="2" eb="3">
      <t>ヤマ</t>
    </rPh>
    <phoneticPr fontId="9"/>
  </si>
  <si>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</si>
  <si>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</si>
  <si>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平成２６年７月１日現在　　</t>
    <rPh sb="0" eb="2">
      <t>ヘイセイ</t>
    </rPh>
    <rPh sb="4" eb="5">
      <t>ネン</t>
    </rPh>
    <rPh sb="6" eb="7">
      <t>ガツ</t>
    </rPh>
    <rPh sb="8" eb="9">
      <t>ヒ</t>
    </rPh>
    <rPh sb="9" eb="11">
      <t>ゲンザイ</t>
    </rPh>
    <phoneticPr fontId="2"/>
  </si>
  <si>
    <t>資料：経済センサス-基礎調査</t>
    <rPh sb="0" eb="2">
      <t>シリョウ</t>
    </rPh>
    <rPh sb="3" eb="5">
      <t>ケイザイ</t>
    </rPh>
    <rPh sb="10" eb="12">
      <t>キソ</t>
    </rPh>
    <rPh sb="12" eb="14">
      <t>チョウサ</t>
    </rPh>
    <phoneticPr fontId="2"/>
  </si>
  <si>
    <t>注：経済センサス-基礎調査は平成２１年から実施しており、平成８、１３、１８年は事業所・企業統計調査です。</t>
    <rPh sb="0" eb="1">
      <t>チュウ</t>
    </rPh>
    <rPh sb="2" eb="4">
      <t>ケイザイ</t>
    </rPh>
    <rPh sb="9" eb="11">
      <t>キソ</t>
    </rPh>
    <rPh sb="11" eb="13">
      <t>チョウサ</t>
    </rPh>
    <rPh sb="14" eb="16">
      <t>ヘイセイ</t>
    </rPh>
    <rPh sb="18" eb="19">
      <t>ネン</t>
    </rPh>
    <rPh sb="21" eb="23">
      <t>ジッシ</t>
    </rPh>
    <rPh sb="28" eb="30">
      <t>ヘイセイ</t>
    </rPh>
    <rPh sb="37" eb="38">
      <t>ネン</t>
    </rPh>
    <rPh sb="39" eb="42">
      <t>ジギョウショ</t>
    </rPh>
    <rPh sb="43" eb="45">
      <t>キギョウ</t>
    </rPh>
    <rPh sb="45" eb="47">
      <t>トウケイ</t>
    </rPh>
    <rPh sb="47" eb="49">
      <t>チョウサ</t>
    </rPh>
    <phoneticPr fontId="2"/>
  </si>
  <si>
    <t>資料：平成２６年経済センサス-基礎調査</t>
    <rPh sb="0" eb="2">
      <t>シリョウ</t>
    </rPh>
    <rPh sb="3" eb="5">
      <t>ヘイセイ</t>
    </rPh>
    <rPh sb="7" eb="8">
      <t>ネン</t>
    </rPh>
    <rPh sb="8" eb="10">
      <t>ケイザイ</t>
    </rPh>
    <rPh sb="15" eb="17">
      <t>キソ</t>
    </rPh>
    <rPh sb="17" eb="19">
      <t>チョウサ</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</si>
  <si>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</si>
  <si>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</si>
  <si>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</si>
  <si>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</si>
  <si>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</si>
  <si>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t>
  </si>
  <si>
    <t>基準財政収入額（Ｂ）</t>
    <rPh sb="0" eb="2">
      <t>キジュン</t>
    </rPh>
    <rPh sb="2" eb="4">
      <t>ザイセイ</t>
    </rPh>
    <rPh sb="4" eb="6">
      <t>シュウニュウ</t>
    </rPh>
    <rPh sb="6" eb="7">
      <t>ガク</t>
    </rPh>
    <phoneticPr fontId="2"/>
  </si>
  <si>
    <t>１．「農家」とは経営耕地面積が10a以上又は農産物販売金額が15万円以上の世帯をいいます。</t>
    <phoneticPr fontId="2"/>
  </si>
  <si>
    <t>平成28年</t>
    <rPh sb="0" eb="2">
      <t>ヘイセイ</t>
    </rPh>
    <rPh sb="4" eb="5">
      <t>ネン</t>
    </rPh>
    <phoneticPr fontId="2"/>
  </si>
  <si>
    <t>北新町</t>
    <rPh sb="0" eb="1">
      <t>キタ</t>
    </rPh>
    <rPh sb="1" eb="2">
      <t>シン</t>
    </rPh>
    <rPh sb="2" eb="3">
      <t>チョウ</t>
    </rPh>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</si>
  <si>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</si>
  <si>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</si>
  <si>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</si>
  <si>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</si>
  <si>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</si>
  <si>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</si>
  <si>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</si>
  <si>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</si>
  <si>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</si>
  <si>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農業就業人口</t>
    <rPh sb="0" eb="2">
      <t>ノウギョウ</t>
    </rPh>
    <rPh sb="2" eb="4">
      <t>シュウギョウ</t>
    </rPh>
    <rPh sb="4" eb="6">
      <t>ジンコウ</t>
    </rPh>
    <phoneticPr fontId="2"/>
  </si>
  <si>
    <t>７． 「農業就業人口」とは、15歳以上の農家世帯員のうち、調査期日前1年間に農業のみに従事した者</t>
    <phoneticPr fontId="2"/>
  </si>
  <si>
    <t>　　又は農業と兼業の双方に従事したが、農業の従事日数の方が多い者をいいます。</t>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</si>
  <si>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</si>
  <si>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</si>
  <si>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</si>
  <si>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</si>
  <si>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</si>
  <si>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</si>
  <si>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</si>
  <si>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</si>
  <si>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六丁目</t>
    <rPh sb="0" eb="3">
      <t>ロクチョウメ</t>
    </rPh>
    <phoneticPr fontId="9"/>
  </si>
  <si>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</si>
  <si>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</si>
  <si>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</si>
  <si>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</si>
  <si>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t>公営・都市再生機構・公社の借家</t>
    <rPh sb="0" eb="2">
      <t>コウエイ</t>
    </rPh>
    <rPh sb="3" eb="5">
      <t>トシ</t>
    </rPh>
    <rPh sb="5" eb="7">
      <t>サイセイ</t>
    </rPh>
    <rPh sb="7" eb="9">
      <t>キコウ</t>
    </rPh>
    <rPh sb="10" eb="12">
      <t>コウシャ</t>
    </rPh>
    <rPh sb="13" eb="15">
      <t>シャクヤ</t>
    </rPh>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</si>
  <si>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</si>
  <si>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</si>
  <si>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</si>
  <si>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</si>
  <si>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</si>
  <si>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</si>
  <si>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</si>
  <si>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r>
      <t>平成2</t>
    </r>
    <r>
      <rPr>
        <sz val="11"/>
        <rFont val="ＭＳ Ｐゴシック"/>
        <family val="3"/>
        <charset val="128"/>
      </rPr>
      <t>8</t>
    </r>
    <r>
      <rPr>
        <sz val="11"/>
        <rFont val="ＭＳ Ｐゴシック"/>
        <family val="3"/>
        <charset val="128"/>
      </rPr>
      <t>年</t>
    </r>
    <rPh sb="0" eb="2">
      <t>ヘイセイ</t>
    </rPh>
    <rPh sb="4" eb="5">
      <t>ネン</t>
    </rPh>
    <phoneticPr fontId="2"/>
  </si>
  <si>
    <t>　　　　　　　区分
　年</t>
    <rPh sb="7" eb="9">
      <t>クブン</t>
    </rPh>
    <rPh sb="11" eb="12">
      <t>ネン</t>
    </rPh>
    <phoneticPr fontId="2"/>
  </si>
  <si>
    <t>注：従業者4人以上の事業所の数値です。</t>
    <rPh sb="0" eb="1">
      <t>チュウ</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</si>
  <si>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</si>
  <si>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</si>
  <si>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</si>
  <si>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</si>
  <si>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</si>
  <si>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</si>
  <si>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</si>
  <si>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</si>
  <si>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</si>
  <si>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</si>
  <si>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</si>
  <si>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</si>
  <si>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</si>
  <si>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</si>
  <si>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</si>
  <si>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</si>
  <si>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</si>
  <si>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　　* 2は名古屋外国語大学及び名古屋学芸大学共用</t>
    <rPh sb="14" eb="15">
      <t>オヨ</t>
    </rPh>
    <phoneticPr fontId="2"/>
  </si>
  <si>
    <t>　　* 3は名古屋学芸大学専用</t>
    <rPh sb="13" eb="15">
      <t>センヨウ</t>
    </rPh>
    <phoneticPr fontId="2"/>
  </si>
  <si>
    <t>資料：経済センサス－活動調査</t>
    <rPh sb="0" eb="2">
      <t>シリョウ</t>
    </rPh>
    <rPh sb="3" eb="5">
      <t>ケイザイ</t>
    </rPh>
    <rPh sb="10" eb="12">
      <t>カツドウ</t>
    </rPh>
    <rPh sb="12" eb="14">
      <t>チョウサ</t>
    </rPh>
    <phoneticPr fontId="2"/>
  </si>
  <si>
    <t>年間販売額（H26.7.1)</t>
    <rPh sb="0" eb="2">
      <t>ネンカン</t>
    </rPh>
    <rPh sb="2" eb="4">
      <t>ハンバイ</t>
    </rPh>
    <rPh sb="4" eb="5">
      <t>ガク</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</si>
  <si>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</si>
  <si>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r>
      <t>平成２８年６月１日現在</t>
    </r>
    <r>
      <rPr>
        <sz val="11"/>
        <rFont val="ＭＳ Ｐゴシック"/>
        <family val="3"/>
        <charset val="128"/>
      </rPr>
      <t>　　</t>
    </r>
    <rPh sb="0" eb="2">
      <t>ヘイセイ</t>
    </rPh>
    <rPh sb="4" eb="5">
      <t>ネン</t>
    </rPh>
    <rPh sb="6" eb="7">
      <t>ガツ</t>
    </rPh>
    <rPh sb="8" eb="11">
      <t>ニチゲンザイ</t>
    </rPh>
    <phoneticPr fontId="2"/>
  </si>
  <si>
    <t>令和元年</t>
    <rPh sb="0" eb="1">
      <t>レイ</t>
    </rPh>
    <rPh sb="1" eb="2">
      <t>ワ</t>
    </rPh>
    <rPh sb="2" eb="3">
      <t>ガン</t>
    </rPh>
    <rPh sb="3" eb="4">
      <t>ネン</t>
    </rPh>
    <phoneticPr fontId="2"/>
  </si>
  <si>
    <t>5-1</t>
  </si>
  <si>
    <t>5-2</t>
  </si>
  <si>
    <t>9-1</t>
  </si>
  <si>
    <t>13-1</t>
  </si>
  <si>
    <t>藤塚六丁目50番</t>
    <rPh sb="0" eb="2">
      <t>フジツカ</t>
    </rPh>
    <rPh sb="2" eb="5">
      <t>ロクチョウメ</t>
    </rPh>
    <rPh sb="7" eb="8">
      <t>バン</t>
    </rPh>
    <phoneticPr fontId="3"/>
  </si>
  <si>
    <t>栄四丁目603番</t>
    <rPh sb="0" eb="1">
      <t>サカエ</t>
    </rPh>
    <rPh sb="1" eb="4">
      <t>ヨンチョウメ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</si>
  <si>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</si>
  <si>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</si>
  <si>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</si>
  <si>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</si>
  <si>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</si>
  <si>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</si>
  <si>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</si>
  <si>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</si>
  <si>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</si>
  <si>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</si>
  <si>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</si>
  <si>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</si>
  <si>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</si>
  <si>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</si>
  <si>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</si>
  <si>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米野木町農来120番7外</t>
    <rPh sb="0" eb="2">
      <t>コメノ</t>
    </rPh>
    <rPh sb="2" eb="3">
      <t>キ</t>
    </rPh>
    <rPh sb="3" eb="4">
      <t>マチ</t>
    </rPh>
    <rPh sb="4" eb="5">
      <t>ノウ</t>
    </rPh>
    <rPh sb="5" eb="6">
      <t>ライ</t>
    </rPh>
    <rPh sb="9" eb="10">
      <t>バン</t>
    </rPh>
    <rPh sb="11" eb="12">
      <t>ソト</t>
    </rPh>
    <phoneticPr fontId="3"/>
  </si>
  <si>
    <t>平成31年</t>
    <rPh sb="0" eb="2">
      <t>ヘイセイ</t>
    </rPh>
    <rPh sb="4" eb="5">
      <t>ネン</t>
    </rPh>
    <phoneticPr fontId="3"/>
  </si>
  <si>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</si>
  <si>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</si>
  <si>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</si>
  <si>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</si>
  <si>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</si>
  <si>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</si>
  <si>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</si>
  <si>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</si>
  <si>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</si>
  <si>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</si>
  <si>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</si>
  <si>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</si>
  <si>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</si>
  <si>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</si>
  <si>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</si>
  <si>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資料：こども課　</t>
    <rPh sb="0" eb="2">
      <t>シリョウ</t>
    </rPh>
    <rPh sb="6" eb="7">
      <t>カ</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</si>
  <si>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</si>
  <si>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</si>
  <si>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</si>
  <si>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</si>
  <si>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</si>
  <si>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</si>
  <si>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令和２年</t>
    <rPh sb="0" eb="2">
      <t>レイワ</t>
    </rPh>
    <rPh sb="3" eb="4">
      <t>ネン</t>
    </rPh>
    <phoneticPr fontId="2"/>
  </si>
  <si>
    <t>令和2年</t>
    <rPh sb="0" eb="1">
      <t>レイ</t>
    </rPh>
    <rPh sb="1" eb="2">
      <t>ワ</t>
    </rPh>
    <rPh sb="3" eb="4">
      <t>ネン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</si>
  <si>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</si>
  <si>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</si>
  <si>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</si>
  <si>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</si>
  <si>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</si>
  <si>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t>
    <phoneticPr fontId="2"/>
  </si>
  <si>
    <t>令和２年</t>
    <rPh sb="0" eb="1">
      <t>レイ</t>
    </rPh>
    <rPh sb="1" eb="2">
      <t>ワ</t>
    </rPh>
    <rPh sb="3" eb="4">
      <t>ネン</t>
    </rPh>
    <phoneticPr fontId="2"/>
  </si>
  <si>
    <t>X</t>
  </si>
  <si>
    <t>(福)あかいけ箕ノ手保育園</t>
    <rPh sb="1" eb="2">
      <t>フク</t>
    </rPh>
    <rPh sb="7" eb="8">
      <t>ミ</t>
    </rPh>
    <rPh sb="9" eb="10">
      <t>テ</t>
    </rPh>
    <rPh sb="10" eb="13">
      <t>ホイクエン</t>
    </rPh>
    <phoneticPr fontId="3"/>
  </si>
  <si>
    <t>平成31年</t>
    <rPh sb="0" eb="2">
      <t>ヘイセイ</t>
    </rPh>
    <rPh sb="4" eb="5">
      <t>ネン</t>
    </rPh>
    <phoneticPr fontId="2"/>
  </si>
  <si>
    <t>汚水処理事業</t>
    <phoneticPr fontId="2"/>
  </si>
  <si>
    <t>元年</t>
    <rPh sb="0" eb="1">
      <t>ガン</t>
    </rPh>
    <rPh sb="1" eb="2">
      <t>ネン</t>
    </rPh>
    <phoneticPr fontId="2"/>
  </si>
  <si>
    <t>日進市総合政策部企画政策課　統計係</t>
    <rPh sb="0" eb="3">
      <t>ニッシンシ</t>
    </rPh>
    <rPh sb="3" eb="5">
      <t>ソウゴウ</t>
    </rPh>
    <rPh sb="5" eb="7">
      <t>セイサク</t>
    </rPh>
    <rPh sb="7" eb="8">
      <t>ブ</t>
    </rPh>
    <rPh sb="8" eb="13">
      <t>キ</t>
    </rPh>
    <rPh sb="14" eb="17">
      <t>ト</t>
    </rPh>
    <phoneticPr fontId="2"/>
  </si>
  <si>
    <t>標準地番 号</t>
    <rPh sb="0" eb="2">
      <t>ヒョウジュン</t>
    </rPh>
    <rPh sb="2" eb="3">
      <t>チ</t>
    </rPh>
    <rPh sb="3" eb="4">
      <t>バン</t>
    </rPh>
    <rPh sb="5" eb="6">
      <t>ゴウ</t>
    </rPh>
    <phoneticPr fontId="2"/>
  </si>
  <si>
    <t xml:space="preserve"> 区
　　分
年</t>
    <rPh sb="1" eb="2">
      <t>ク</t>
    </rPh>
    <rPh sb="5" eb="6">
      <t>ブン</t>
    </rPh>
    <rPh sb="10" eb="11">
      <t>ネン</t>
    </rPh>
    <phoneticPr fontId="2"/>
  </si>
  <si>
    <t>令和３年</t>
    <rPh sb="0" eb="2">
      <t>レイワ</t>
    </rPh>
    <rPh sb="3" eb="4">
      <t>ネン</t>
    </rPh>
    <phoneticPr fontId="2"/>
  </si>
  <si>
    <t>2年</t>
    <rPh sb="1" eb="2">
      <t>ネン</t>
    </rPh>
    <phoneticPr fontId="2"/>
  </si>
  <si>
    <t>五歳階級別</t>
  </si>
  <si>
    <t>　０～　４</t>
  </si>
  <si>
    <t>　５～　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</si>
  <si>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</si>
  <si>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</si>
  <si>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</si>
  <si>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</si>
  <si>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</si>
  <si>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</si>
  <si>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</si>
  <si>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</si>
  <si>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</si>
  <si>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</si>
  <si>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</si>
  <si>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</si>
  <si>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</si>
  <si>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</si>
  <si>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</si>
  <si>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８５～８９</t>
  </si>
  <si>
    <t>９０～９４</t>
  </si>
  <si>
    <t>９５～９９</t>
  </si>
  <si>
    <t>１００～</t>
  </si>
  <si>
    <t>（４）人口移動の推移</t>
    <rPh sb="3" eb="5">
      <t>ジンコウ</t>
    </rPh>
    <rPh sb="5" eb="7">
      <t>イドウ</t>
    </rPh>
    <rPh sb="8" eb="10">
      <t>スイイ</t>
    </rPh>
    <phoneticPr fontId="2"/>
  </si>
  <si>
    <t>商店数</t>
    <rPh sb="0" eb="3">
      <t>ショウテンスウ</t>
    </rPh>
    <phoneticPr fontId="2"/>
  </si>
  <si>
    <t>従業者数</t>
    <rPh sb="0" eb="3">
      <t>ジュウギョウシャ</t>
    </rPh>
    <rPh sb="3" eb="4">
      <t>スウ</t>
    </rPh>
    <phoneticPr fontId="2"/>
  </si>
  <si>
    <t>販売額(百万円)</t>
    <rPh sb="0" eb="3">
      <t>ハンバイガク</t>
    </rPh>
    <rPh sb="4" eb="6">
      <t>ヒャクマン</t>
    </rPh>
    <rPh sb="6" eb="7">
      <t>エン</t>
    </rPh>
    <phoneticPr fontId="2"/>
  </si>
  <si>
    <t>昭４３</t>
    <rPh sb="0" eb="1">
      <t>アキラ</t>
    </rPh>
    <phoneticPr fontId="2"/>
  </si>
  <si>
    <t>昭４５</t>
    <rPh sb="0" eb="1">
      <t>アキラ</t>
    </rPh>
    <phoneticPr fontId="2"/>
  </si>
  <si>
    <t>昭４７</t>
    <rPh sb="0" eb="1">
      <t>アキラ</t>
    </rPh>
    <phoneticPr fontId="2"/>
  </si>
  <si>
    <t>昭４９</t>
    <rPh sb="0" eb="1">
      <t>アキラ</t>
    </rPh>
    <phoneticPr fontId="2"/>
  </si>
  <si>
    <t>昭５１</t>
    <rPh sb="0" eb="1">
      <t>アキラ</t>
    </rPh>
    <phoneticPr fontId="2"/>
  </si>
  <si>
    <t>昭５４</t>
    <rPh sb="0" eb="1">
      <t>アキラ</t>
    </rPh>
    <phoneticPr fontId="2"/>
  </si>
  <si>
    <t>昭５７</t>
    <rPh sb="0" eb="1">
      <t>アキラ</t>
    </rPh>
    <phoneticPr fontId="2"/>
  </si>
  <si>
    <t>昭６０</t>
    <rPh sb="0" eb="1">
      <t>アキラ</t>
    </rPh>
    <phoneticPr fontId="2"/>
  </si>
  <si>
    <t>昭６３</t>
    <rPh sb="0" eb="1">
      <t>アキラ</t>
    </rPh>
    <phoneticPr fontId="2"/>
  </si>
  <si>
    <t>平３</t>
    <rPh sb="0" eb="1">
      <t>ヒラ</t>
    </rPh>
    <phoneticPr fontId="2"/>
  </si>
  <si>
    <t>平６</t>
    <rPh sb="0" eb="1">
      <t>ヒラ</t>
    </rPh>
    <phoneticPr fontId="2"/>
  </si>
  <si>
    <t>平９</t>
    <rPh sb="0" eb="1">
      <t>ヒラ</t>
    </rPh>
    <phoneticPr fontId="2"/>
  </si>
  <si>
    <t>平１４</t>
    <rPh sb="0" eb="1">
      <t>ヒラ</t>
    </rPh>
    <phoneticPr fontId="2"/>
  </si>
  <si>
    <t>平１９</t>
    <rPh sb="0" eb="1">
      <t>ヒラ</t>
    </rPh>
    <phoneticPr fontId="2"/>
  </si>
  <si>
    <t>平２６</t>
    <rPh sb="0" eb="1">
      <t>ヒラ</t>
    </rPh>
    <phoneticPr fontId="2"/>
  </si>
  <si>
    <t>平２８</t>
    <rPh sb="0" eb="1">
      <t>ヘイ</t>
    </rPh>
    <phoneticPr fontId="2"/>
  </si>
  <si>
    <t>平成23</t>
  </si>
  <si>
    <t>平成24</t>
  </si>
  <si>
    <t>平成25</t>
  </si>
  <si>
    <t>平成26</t>
  </si>
  <si>
    <t>平成27</t>
  </si>
  <si>
    <t>平成28</t>
  </si>
  <si>
    <t>平成29</t>
  </si>
  <si>
    <t>平成30</t>
  </si>
  <si>
    <t>平成31</t>
  </si>
  <si>
    <t>昭和31</t>
  </si>
  <si>
    <t>昭和32</t>
  </si>
  <si>
    <t>昭和33</t>
  </si>
  <si>
    <t>昭和34</t>
  </si>
  <si>
    <t>昭和35</t>
  </si>
  <si>
    <t>昭和36</t>
  </si>
  <si>
    <t>昭和37</t>
  </si>
  <si>
    <t>昭和38</t>
  </si>
  <si>
    <t>昭和39</t>
  </si>
  <si>
    <t>昭和40</t>
  </si>
  <si>
    <t>昭和41</t>
  </si>
  <si>
    <t>昭和42</t>
  </si>
  <si>
    <t>昭和43</t>
  </si>
  <si>
    <t>昭和44</t>
  </si>
  <si>
    <t>昭和45</t>
  </si>
  <si>
    <t>昭和46</t>
  </si>
  <si>
    <t>昭和47</t>
  </si>
  <si>
    <t>昭和48</t>
  </si>
  <si>
    <t>昭和49</t>
  </si>
  <si>
    <t>昭和50</t>
  </si>
  <si>
    <t>昭和51</t>
  </si>
  <si>
    <t>昭和52</t>
  </si>
  <si>
    <t>昭和53</t>
  </si>
  <si>
    <t>昭和54</t>
  </si>
  <si>
    <t>昭和55</t>
  </si>
  <si>
    <t>昭和56</t>
  </si>
  <si>
    <t>昭和57</t>
  </si>
  <si>
    <t>昭和58</t>
  </si>
  <si>
    <t>昭和59</t>
  </si>
  <si>
    <t>昭和60</t>
  </si>
  <si>
    <t>昭和61</t>
  </si>
  <si>
    <t>昭和62</t>
  </si>
  <si>
    <t>昭和63</t>
  </si>
  <si>
    <t>平成元</t>
  </si>
  <si>
    <t>平成2</t>
  </si>
  <si>
    <t>平成3</t>
  </si>
  <si>
    <t>平成4</t>
  </si>
  <si>
    <t>平成5</t>
  </si>
  <si>
    <t>平成6</t>
  </si>
  <si>
    <t>平成7</t>
  </si>
  <si>
    <t>平成8</t>
  </si>
  <si>
    <t>平成9</t>
  </si>
  <si>
    <t>平成10</t>
  </si>
  <si>
    <t>平成11</t>
  </si>
  <si>
    <t>平成12</t>
  </si>
  <si>
    <t>平成13</t>
  </si>
  <si>
    <t>平成14</t>
  </si>
  <si>
    <t>平成15</t>
  </si>
  <si>
    <t>平成16</t>
  </si>
  <si>
    <t>平成17</t>
  </si>
  <si>
    <t>平成18</t>
  </si>
  <si>
    <t>平成19</t>
  </si>
  <si>
    <t>平成20</t>
  </si>
  <si>
    <t>平成21</t>
  </si>
  <si>
    <t>平成22</t>
  </si>
  <si>
    <t>令和2</t>
  </si>
  <si>
    <t>X</t>
    <phoneticPr fontId="2"/>
  </si>
  <si>
    <t>令和２年６月１日現在　　</t>
    <rPh sb="0" eb="2">
      <t>レイワ</t>
    </rPh>
    <rPh sb="3" eb="4">
      <t>ネン</t>
    </rPh>
    <rPh sb="4" eb="5">
      <t>ヘイネン</t>
    </rPh>
    <rPh sb="5" eb="6">
      <t>ガツ</t>
    </rPh>
    <rPh sb="7" eb="10">
      <t>ニチゲンザイ</t>
    </rPh>
    <phoneticPr fontId="2"/>
  </si>
  <si>
    <t>-</t>
    <phoneticPr fontId="2"/>
  </si>
  <si>
    <t>令和3年</t>
    <rPh sb="0" eb="2">
      <t>レイワ</t>
    </rPh>
    <rPh sb="3" eb="4">
      <t>ネン</t>
    </rPh>
    <phoneticPr fontId="2"/>
  </si>
  <si>
    <t>令和3年</t>
    <rPh sb="0" eb="1">
      <t>レイ</t>
    </rPh>
    <rPh sb="1" eb="2">
      <t>ワ</t>
    </rPh>
    <rPh sb="3" eb="4">
      <t>ネン</t>
    </rPh>
    <phoneticPr fontId="2"/>
  </si>
  <si>
    <t>令和３年</t>
    <rPh sb="0" eb="1">
      <t>レイ</t>
    </rPh>
    <rPh sb="1" eb="2">
      <t>ワ</t>
    </rPh>
    <rPh sb="3" eb="4">
      <t>ネン</t>
    </rPh>
    <phoneticPr fontId="2"/>
  </si>
  <si>
    <t>*1</t>
  </si>
  <si>
    <t>令和元</t>
    <rPh sb="0" eb="2">
      <t>レイワ</t>
    </rPh>
    <rPh sb="2" eb="3">
      <t>ガン</t>
    </rPh>
    <phoneticPr fontId="2"/>
  </si>
  <si>
    <t>令和2</t>
    <rPh sb="0" eb="2">
      <t>レイワ</t>
    </rPh>
    <phoneticPr fontId="2"/>
  </si>
  <si>
    <t>平成28</t>
    <rPh sb="0" eb="2">
      <t>ヘイセイ</t>
    </rPh>
    <phoneticPr fontId="2"/>
  </si>
  <si>
    <t>平成29</t>
    <rPh sb="0" eb="2">
      <t>ヘイセイ</t>
    </rPh>
    <phoneticPr fontId="2"/>
  </si>
  <si>
    <t>平成30</t>
    <rPh sb="0" eb="2">
      <t>ヘイセイ</t>
    </rPh>
    <phoneticPr fontId="2"/>
  </si>
  <si>
    <t>令和元</t>
    <rPh sb="0" eb="2">
      <t>レイワ</t>
    </rPh>
    <rPh sb="2" eb="3">
      <t>モト</t>
    </rPh>
    <phoneticPr fontId="2"/>
  </si>
  <si>
    <t>令和２</t>
    <phoneticPr fontId="2"/>
  </si>
  <si>
    <t>令和２</t>
    <rPh sb="0" eb="2">
      <t>レイワ</t>
    </rPh>
    <phoneticPr fontId="2"/>
  </si>
  <si>
    <t>資料：地方財政状況調査（財務政策課）</t>
    <rPh sb="0" eb="2">
      <t>シリョウ</t>
    </rPh>
    <rPh sb="3" eb="5">
      <t>チホウ</t>
    </rPh>
    <rPh sb="5" eb="7">
      <t>ザイセイ</t>
    </rPh>
    <rPh sb="7" eb="9">
      <t>ジョウキョウ</t>
    </rPh>
    <rPh sb="9" eb="11">
      <t>チョウサ</t>
    </rPh>
    <phoneticPr fontId="2"/>
  </si>
  <si>
    <t xml:space="preserve">資料：財務政策課 </t>
    <rPh sb="0" eb="2">
      <t>シリョウ</t>
    </rPh>
    <phoneticPr fontId="2"/>
  </si>
  <si>
    <t xml:space="preserve">資料：財務政策課  </t>
    <rPh sb="0" eb="2">
      <t>シリョウ</t>
    </rPh>
    <phoneticPr fontId="2"/>
  </si>
  <si>
    <t>環境性能割交付金</t>
    <rPh sb="0" eb="2">
      <t>カンキョウ</t>
    </rPh>
    <rPh sb="2" eb="4">
      <t>セイノウ</t>
    </rPh>
    <rPh sb="4" eb="5">
      <t>ワリ</t>
    </rPh>
    <rPh sb="5" eb="8">
      <t>コウフキン</t>
    </rPh>
    <phoneticPr fontId="2"/>
  </si>
  <si>
    <t>注：日進市で就業者・通学する者には従業地・通学地「不詳・外国」で</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phoneticPr fontId="2"/>
  </si>
  <si>
    <t>　　当地に常住している者を含みます。</t>
    <phoneticPr fontId="2"/>
  </si>
  <si>
    <t>X</t>
    <phoneticPr fontId="2"/>
  </si>
  <si>
    <t>注：前回調査は平成26年の商業統計調査です。</t>
    <rPh sb="0" eb="1">
      <t>チュウ</t>
    </rPh>
    <phoneticPr fontId="2"/>
  </si>
  <si>
    <t>注：民間保育所５園を含みます。</t>
    <rPh sb="0" eb="1">
      <t>チュウ</t>
    </rPh>
    <rPh sb="2" eb="4">
      <t>ミンカン</t>
    </rPh>
    <rPh sb="4" eb="6">
      <t>ホイク</t>
    </rPh>
    <rPh sb="6" eb="7">
      <t>ジョ</t>
    </rPh>
    <rPh sb="8" eb="9">
      <t>エン</t>
    </rPh>
    <rPh sb="10" eb="11">
      <t>フク</t>
    </rPh>
    <phoneticPr fontId="2"/>
  </si>
  <si>
    <t>令和元年実施の経済センサス-基礎調査の公表では新規事業所のみ集計されているため、</t>
    <rPh sb="0" eb="2">
      <t>レイワ</t>
    </rPh>
    <rPh sb="2" eb="4">
      <t>ガンネン</t>
    </rPh>
    <rPh sb="4" eb="6">
      <t>ジッシ</t>
    </rPh>
    <rPh sb="7" eb="9">
      <t>ケイザイ</t>
    </rPh>
    <rPh sb="14" eb="16">
      <t>キソ</t>
    </rPh>
    <rPh sb="16" eb="18">
      <t>チョウサ</t>
    </rPh>
    <rPh sb="19" eb="21">
      <t>コウヒョウ</t>
    </rPh>
    <rPh sb="23" eb="25">
      <t>シンキ</t>
    </rPh>
    <rPh sb="25" eb="27">
      <t>ジギョウ</t>
    </rPh>
    <rPh sb="27" eb="28">
      <t>ショ</t>
    </rPh>
    <rPh sb="30" eb="32">
      <t>シュウケイ</t>
    </rPh>
    <phoneticPr fontId="2"/>
  </si>
  <si>
    <t>この表の更新はありません。</t>
    <phoneticPr fontId="2"/>
  </si>
  <si>
    <t>注：件数は暫定値となります。</t>
    <rPh sb="0" eb="1">
      <t>チュウ</t>
    </rPh>
    <rPh sb="2" eb="4">
      <t>ケンスウ</t>
    </rPh>
    <rPh sb="5" eb="7">
      <t>ザンテイ</t>
    </rPh>
    <rPh sb="7" eb="8">
      <t>チ</t>
    </rPh>
    <phoneticPr fontId="2"/>
  </si>
  <si>
    <t>令和４年版</t>
    <rPh sb="0" eb="2">
      <t>レイワ</t>
    </rPh>
    <phoneticPr fontId="2"/>
  </si>
  <si>
    <t>（令和４年８月）</t>
    <rPh sb="1" eb="3">
      <t>レイワ</t>
    </rPh>
    <rPh sb="4" eb="5">
      <t>ネン</t>
    </rPh>
    <rPh sb="6" eb="7">
      <t>ガツ</t>
    </rPh>
    <phoneticPr fontId="2"/>
  </si>
  <si>
    <t>面積,経緯度：国土交通省国土地理院ホームページ(令和４年１月１日時点)</t>
    <rPh sb="0" eb="2">
      <t>メンセキ</t>
    </rPh>
    <rPh sb="3" eb="6">
      <t>ケイイド</t>
    </rPh>
    <rPh sb="7" eb="9">
      <t>コクド</t>
    </rPh>
    <rPh sb="9" eb="12">
      <t>コウツウショウ</t>
    </rPh>
    <rPh sb="12" eb="14">
      <t>コクド</t>
    </rPh>
    <rPh sb="14" eb="16">
      <t>チリ</t>
    </rPh>
    <rPh sb="16" eb="17">
      <t>イン</t>
    </rPh>
    <rPh sb="24" eb="26">
      <t>レイワ</t>
    </rPh>
    <rPh sb="27" eb="28">
      <t>ネン</t>
    </rPh>
    <rPh sb="29" eb="30">
      <t>ガツ</t>
    </rPh>
    <rPh sb="31" eb="32">
      <t>ニチ</t>
    </rPh>
    <rPh sb="32" eb="34">
      <t>ジテン</t>
    </rPh>
    <phoneticPr fontId="2"/>
  </si>
  <si>
    <t>令和3</t>
    <phoneticPr fontId="2"/>
  </si>
  <si>
    <t>令和4</t>
    <phoneticPr fontId="2"/>
  </si>
  <si>
    <t>世帯数
(世帯)</t>
    <phoneticPr fontId="2"/>
  </si>
  <si>
    <t>令和４年</t>
    <rPh sb="0" eb="2">
      <t>レイワ</t>
    </rPh>
    <rPh sb="3" eb="4">
      <t>ネン</t>
    </rPh>
    <phoneticPr fontId="2"/>
  </si>
  <si>
    <t>3年</t>
    <rPh sb="1" eb="2">
      <t>ネン</t>
    </rPh>
    <phoneticPr fontId="2"/>
  </si>
  <si>
    <t>令和</t>
    <rPh sb="0" eb="2">
      <t>レイワ</t>
    </rPh>
    <phoneticPr fontId="2"/>
  </si>
  <si>
    <t>令和3</t>
    <rPh sb="0" eb="2">
      <t>レイワ</t>
    </rPh>
    <phoneticPr fontId="2"/>
  </si>
  <si>
    <t>令和4年</t>
    <rPh sb="0" eb="2">
      <t>レイワ</t>
    </rPh>
    <rPh sb="3" eb="4">
      <t>ネン</t>
    </rPh>
    <phoneticPr fontId="2"/>
  </si>
  <si>
    <t>令和３</t>
    <rPh sb="0" eb="2">
      <t>レイワ</t>
    </rPh>
    <phoneticPr fontId="2"/>
  </si>
  <si>
    <t>令和4年</t>
    <rPh sb="0" eb="2">
      <t>レイワ</t>
    </rPh>
    <rPh sb="3" eb="4">
      <t>ネン</t>
    </rPh>
    <phoneticPr fontId="2"/>
  </si>
  <si>
    <t xml:space="preserve">  FAX：０５６１－７３－６８４５</t>
    <phoneticPr fontId="2"/>
  </si>
  <si>
    <t>令和4年4月1日現在　</t>
    <rPh sb="0" eb="2">
      <t>レイワ</t>
    </rPh>
    <rPh sb="3" eb="4">
      <t>ネン</t>
    </rPh>
    <rPh sb="4" eb="5">
      <t>ヘイネン</t>
    </rPh>
    <rPh sb="5" eb="6">
      <t>ガツ</t>
    </rPh>
    <rPh sb="7" eb="10">
      <t>ニチゲンザイ</t>
    </rPh>
    <phoneticPr fontId="2"/>
  </si>
  <si>
    <t>令和４年４月１日現在（単位：人）　</t>
    <rPh sb="0" eb="2">
      <t>レイワ</t>
    </rPh>
    <rPh sb="3" eb="4">
      <t>ネン</t>
    </rPh>
    <rPh sb="4" eb="5">
      <t>ヘイネン</t>
    </rPh>
    <rPh sb="5" eb="6">
      <t>ガツ</t>
    </rPh>
    <rPh sb="7" eb="10">
      <t>ニチゲンザイ</t>
    </rPh>
    <rPh sb="11" eb="13">
      <t>タンイ</t>
    </rPh>
    <rPh sb="14" eb="15">
      <t>ニン</t>
    </rPh>
    <phoneticPr fontId="2"/>
  </si>
  <si>
    <t>法人事業税交付金</t>
    <rPh sb="0" eb="2">
      <t>ホウジン</t>
    </rPh>
    <rPh sb="2" eb="5">
      <t>ジギョウゼイ</t>
    </rPh>
    <rPh sb="5" eb="8">
      <t>コウフキン</t>
    </rPh>
    <phoneticPr fontId="2"/>
  </si>
  <si>
    <t>労働費</t>
    <rPh sb="0" eb="2">
      <t>ロウドウ</t>
    </rPh>
    <rPh sb="2" eb="3">
      <t>ヒ</t>
    </rPh>
    <phoneticPr fontId="2"/>
  </si>
  <si>
    <t>-</t>
    <phoneticPr fontId="2"/>
  </si>
  <si>
    <t>注：下水道事業特別会計及び農業集落排水処理施設事業特別会計については、</t>
    <rPh sb="0" eb="1">
      <t>チュウ</t>
    </rPh>
    <rPh sb="2" eb="5">
      <t>ゲスイドウ</t>
    </rPh>
    <rPh sb="5" eb="7">
      <t>ジギョウ</t>
    </rPh>
    <rPh sb="7" eb="9">
      <t>トクベツ</t>
    </rPh>
    <rPh sb="9" eb="11">
      <t>カイケイ</t>
    </rPh>
    <rPh sb="11" eb="12">
      <t>オヨ</t>
    </rPh>
    <rPh sb="13" eb="15">
      <t>ノウギョウ</t>
    </rPh>
    <rPh sb="15" eb="17">
      <t>シュウラク</t>
    </rPh>
    <rPh sb="17" eb="19">
      <t>ハイスイ</t>
    </rPh>
    <rPh sb="19" eb="21">
      <t>ショリ</t>
    </rPh>
    <rPh sb="21" eb="23">
      <t>シセツ</t>
    </rPh>
    <rPh sb="23" eb="25">
      <t>ジギョウ</t>
    </rPh>
    <rPh sb="25" eb="27">
      <t>トクベツ</t>
    </rPh>
    <rPh sb="27" eb="29">
      <t>カイケイ</t>
    </rPh>
    <phoneticPr fontId="2"/>
  </si>
  <si>
    <t>　　 令和２年度から地方公営企業法の適用を受ける企業会計方式となりました。</t>
    <rPh sb="3" eb="5">
      <t>レイワ</t>
    </rPh>
    <rPh sb="6" eb="8">
      <t>ネンド</t>
    </rPh>
    <rPh sb="10" eb="12">
      <t>チホウ</t>
    </rPh>
    <rPh sb="12" eb="14">
      <t>コウエイ</t>
    </rPh>
    <rPh sb="14" eb="16">
      <t>キギョウ</t>
    </rPh>
    <rPh sb="16" eb="17">
      <t>ホウ</t>
    </rPh>
    <rPh sb="18" eb="20">
      <t>テキヨウ</t>
    </rPh>
    <rPh sb="21" eb="22">
      <t>ウ</t>
    </rPh>
    <rPh sb="24" eb="26">
      <t>キギョウ</t>
    </rPh>
    <rPh sb="26" eb="28">
      <t>カイケイ</t>
    </rPh>
    <rPh sb="28" eb="30">
      <t>ホウシキ</t>
    </rPh>
    <phoneticPr fontId="2"/>
  </si>
  <si>
    <t>令和２年１０月１日現在（単位：世帯）</t>
    <rPh sb="0" eb="2">
      <t>レイワ</t>
    </rPh>
    <rPh sb="3" eb="4">
      <t>ネン</t>
    </rPh>
    <rPh sb="4" eb="5">
      <t>ヘイネン</t>
    </rPh>
    <rPh sb="6" eb="7">
      <t>ガツ</t>
    </rPh>
    <rPh sb="8" eb="9">
      <t>ヒ</t>
    </rPh>
    <rPh sb="9" eb="11">
      <t>ゲンザイ</t>
    </rPh>
    <rPh sb="12" eb="14">
      <t>タンイ</t>
    </rPh>
    <rPh sb="15" eb="17">
      <t>セタイ</t>
    </rPh>
    <phoneticPr fontId="2"/>
  </si>
  <si>
    <t>８．調査項目が削減されたため、令和２年調査の「専業農家」「兼業農家」「農業就業人口」の資料はありません。</t>
    <rPh sb="2" eb="4">
      <t>チョウサ</t>
    </rPh>
    <rPh sb="4" eb="6">
      <t>コウモク</t>
    </rPh>
    <rPh sb="7" eb="9">
      <t>サクゲン</t>
    </rPh>
    <rPh sb="15" eb="17">
      <t>レイワ</t>
    </rPh>
    <rPh sb="18" eb="19">
      <t>ネン</t>
    </rPh>
    <rPh sb="19" eb="21">
      <t>チョウサ</t>
    </rPh>
    <rPh sb="23" eb="25">
      <t>センギョウ</t>
    </rPh>
    <rPh sb="25" eb="27">
      <t>ノウカ</t>
    </rPh>
    <rPh sb="29" eb="31">
      <t>ケンギョウ</t>
    </rPh>
    <rPh sb="31" eb="33">
      <t>ノウカ</t>
    </rPh>
    <rPh sb="35" eb="37">
      <t>ノウギョウ</t>
    </rPh>
    <rPh sb="37" eb="39">
      <t>シュウギョウ</t>
    </rPh>
    <rPh sb="39" eb="41">
      <t>ジンコウ</t>
    </rPh>
    <rPh sb="43" eb="45">
      <t>シリョウ</t>
    </rPh>
    <phoneticPr fontId="2"/>
  </si>
  <si>
    <t>各年６月１日現在</t>
    <rPh sb="0" eb="1">
      <t>カク</t>
    </rPh>
    <rPh sb="1" eb="2">
      <t>ネン</t>
    </rPh>
    <rPh sb="2" eb="3">
      <t>ヘイネン</t>
    </rPh>
    <rPh sb="3" eb="4">
      <t>ガツ</t>
    </rPh>
    <rPh sb="5" eb="6">
      <t>ニチ</t>
    </rPh>
    <rPh sb="6" eb="8">
      <t>ゲンザイ</t>
    </rPh>
    <phoneticPr fontId="2"/>
  </si>
  <si>
    <t>令和４年</t>
    <rPh sb="0" eb="2">
      <t>レイワ</t>
    </rPh>
    <rPh sb="3" eb="4">
      <t>ネン</t>
    </rPh>
    <phoneticPr fontId="2"/>
  </si>
  <si>
    <t>（２）小規模保育事業所の状況</t>
    <rPh sb="3" eb="11">
      <t>ショウキボホイクジギョウショ</t>
    </rPh>
    <rPh sb="12" eb="14">
      <t>ジョウキョウ</t>
    </rPh>
    <phoneticPr fontId="2"/>
  </si>
  <si>
    <t>マミーベア保育園あかいけ</t>
    <phoneticPr fontId="2"/>
  </si>
  <si>
    <t>ル　クール保育園竹の山</t>
    <phoneticPr fontId="2"/>
  </si>
  <si>
    <t>たんぽぽ保育園かぐやま</t>
    <phoneticPr fontId="2"/>
  </si>
  <si>
    <t>ル　クール保育園香久山</t>
    <phoneticPr fontId="2"/>
  </si>
  <si>
    <t>マミーベア保育園あかいけにし</t>
    <phoneticPr fontId="2"/>
  </si>
  <si>
    <t>たんぽぽ保育園かぐやま南</t>
    <phoneticPr fontId="2"/>
  </si>
  <si>
    <t>日進みつば保育園</t>
    <phoneticPr fontId="2"/>
  </si>
  <si>
    <t>ル　クール保育園赤池</t>
    <phoneticPr fontId="2"/>
  </si>
  <si>
    <t>A型</t>
    <rPh sb="1" eb="2">
      <t>ガタ</t>
    </rPh>
    <phoneticPr fontId="2"/>
  </si>
  <si>
    <t>B型</t>
    <rPh sb="1" eb="2">
      <t>ガタ</t>
    </rPh>
    <phoneticPr fontId="2"/>
  </si>
  <si>
    <t>たんぽぽ保育園うめもり</t>
    <phoneticPr fontId="2"/>
  </si>
  <si>
    <t>資料：こども課　</t>
    <phoneticPr fontId="2"/>
  </si>
  <si>
    <t>（３）保育所型認定こども園の状況</t>
    <rPh sb="3" eb="5">
      <t>ホイク</t>
    </rPh>
    <rPh sb="5" eb="6">
      <t>ショ</t>
    </rPh>
    <rPh sb="6" eb="7">
      <t>ガタ</t>
    </rPh>
    <rPh sb="7" eb="9">
      <t>ニンテイ</t>
    </rPh>
    <rPh sb="12" eb="13">
      <t>エン</t>
    </rPh>
    <rPh sb="14" eb="16">
      <t>ジョウキョウ</t>
    </rPh>
    <phoneticPr fontId="2"/>
  </si>
  <si>
    <t>区分
園名</t>
    <rPh sb="0" eb="2">
      <t>クブン</t>
    </rPh>
    <rPh sb="5" eb="6">
      <t>エン</t>
    </rPh>
    <rPh sb="6" eb="7">
      <t>メイ</t>
    </rPh>
    <phoneticPr fontId="2"/>
  </si>
  <si>
    <t>（４）地方裁量所型認定こども園の状況</t>
    <rPh sb="3" eb="5">
      <t>チホウサイリョウショガタニンテイエンジョウキョウ</t>
    </rPh>
    <phoneticPr fontId="2"/>
  </si>
  <si>
    <t>キッズツリーハウス認定こども園竹の山</t>
    <phoneticPr fontId="2"/>
  </si>
  <si>
    <t>愛知国際プリスクール</t>
    <phoneticPr fontId="2"/>
  </si>
  <si>
    <t>（５）国民健康保険加入状況</t>
    <rPh sb="3" eb="5">
      <t>コクミン</t>
    </rPh>
    <rPh sb="5" eb="7">
      <t>ケンコウ</t>
    </rPh>
    <rPh sb="7" eb="9">
      <t>ホケン</t>
    </rPh>
    <rPh sb="9" eb="11">
      <t>カニュウ</t>
    </rPh>
    <rPh sb="11" eb="13">
      <t>ジョウキョウ</t>
    </rPh>
    <phoneticPr fontId="2"/>
  </si>
  <si>
    <t>（６）国民健康保険給付状況</t>
    <rPh sb="3" eb="5">
      <t>コクミン</t>
    </rPh>
    <rPh sb="5" eb="7">
      <t>ケンコウ</t>
    </rPh>
    <rPh sb="7" eb="9">
      <t>ホケン</t>
    </rPh>
    <rPh sb="9" eb="11">
      <t>キュウフ</t>
    </rPh>
    <rPh sb="11" eb="13">
      <t>ジョウキョウ</t>
    </rPh>
    <phoneticPr fontId="2"/>
  </si>
  <si>
    <t>各年3月31日現在（単位：人）　</t>
    <rPh sb="0" eb="1">
      <t>カク</t>
    </rPh>
    <rPh sb="1" eb="2">
      <t>ネン</t>
    </rPh>
    <rPh sb="3" eb="4">
      <t>ガツ</t>
    </rPh>
    <rPh sb="6" eb="9">
      <t>ニチゲンザイ</t>
    </rPh>
    <rPh sb="10" eb="12">
      <t>タンイ</t>
    </rPh>
    <rPh sb="13" eb="14">
      <t>ニン</t>
    </rPh>
    <phoneticPr fontId="2"/>
  </si>
  <si>
    <t>被保険
者数</t>
    <rPh sb="0" eb="1">
      <t>ヒ</t>
    </rPh>
    <rPh sb="1" eb="3">
      <t>ホケン</t>
    </rPh>
    <rPh sb="4" eb="5">
      <t>モノ</t>
    </rPh>
    <rPh sb="5" eb="6">
      <t>スウ</t>
    </rPh>
    <phoneticPr fontId="2"/>
  </si>
  <si>
    <t>認定者数</t>
    <rPh sb="0" eb="3">
      <t>ニンテイシャ</t>
    </rPh>
    <rPh sb="3" eb="4">
      <t>スウ</t>
    </rPh>
    <phoneticPr fontId="2"/>
  </si>
  <si>
    <t>被保険者数に占める認定者割合</t>
    <rPh sb="0" eb="4">
      <t>ヒホケンシャ</t>
    </rPh>
    <rPh sb="4" eb="5">
      <t>スウ</t>
    </rPh>
    <rPh sb="6" eb="7">
      <t>シ</t>
    </rPh>
    <rPh sb="9" eb="12">
      <t>ニンテイシャ</t>
    </rPh>
    <rPh sb="12" eb="14">
      <t>ワリアイ</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</si>
  <si>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</si>
  <si>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</si>
  <si>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</si>
  <si>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</si>
  <si>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</si>
  <si>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</si>
  <si>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</si>
  <si>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合計</t>
    <rPh sb="0" eb="2">
      <t>ゴウケイ</t>
    </rPh>
    <phoneticPr fontId="2"/>
  </si>
  <si>
    <t>資料：「介護保険事業状況報告（年報）」介護福祉課　</t>
    <rPh sb="0" eb="2">
      <t>シリョウ</t>
    </rPh>
    <rPh sb="4" eb="6">
      <t>カイゴ</t>
    </rPh>
    <rPh sb="6" eb="8">
      <t>ホケン</t>
    </rPh>
    <rPh sb="8" eb="10">
      <t>ジギョウ</t>
    </rPh>
    <rPh sb="10" eb="12">
      <t>ジョウキョウ</t>
    </rPh>
    <rPh sb="12" eb="14">
      <t>ホウコク</t>
    </rPh>
    <rPh sb="15" eb="17">
      <t>ネンポウ</t>
    </rPh>
    <rPh sb="19" eb="21">
      <t>カイゴ</t>
    </rPh>
    <rPh sb="21" eb="24">
      <t>フクシカ</t>
    </rPh>
    <phoneticPr fontId="2"/>
  </si>
  <si>
    <t>注：被保険者数は第1号被保険者（65歳以上）数です。
　　（　）内の数字は、第1号被保険者（65歳以上）数と第2号被保険者（40歳以上64歳まで）数の合計です。</t>
    <rPh sb="0" eb="1">
      <t>チュウ</t>
    </rPh>
    <rPh sb="2" eb="6">
      <t>ヒホケンシャ</t>
    </rPh>
    <rPh sb="6" eb="7">
      <t>スウ</t>
    </rPh>
    <rPh sb="8" eb="9">
      <t>ダイ</t>
    </rPh>
    <rPh sb="10" eb="11">
      <t>ゴウ</t>
    </rPh>
    <rPh sb="11" eb="15">
      <t>ヒホケンシャ</t>
    </rPh>
    <rPh sb="18" eb="21">
      <t>サイイジョウ</t>
    </rPh>
    <rPh sb="22" eb="23">
      <t>スウ</t>
    </rPh>
    <rPh sb="32" eb="33">
      <t>ナイ</t>
    </rPh>
    <rPh sb="34" eb="36">
      <t>スウジ</t>
    </rPh>
    <rPh sb="54" eb="55">
      <t>ダイ</t>
    </rPh>
    <rPh sb="56" eb="57">
      <t>ゴウ</t>
    </rPh>
    <rPh sb="57" eb="61">
      <t>ヒホケンシャ</t>
    </rPh>
    <rPh sb="64" eb="67">
      <t>サイイジョウ</t>
    </rPh>
    <rPh sb="69" eb="70">
      <t>サイ</t>
    </rPh>
    <rPh sb="73" eb="74">
      <t>スウ</t>
    </rPh>
    <rPh sb="75" eb="77">
      <t>ゴウケイ</t>
    </rPh>
    <phoneticPr fontId="2"/>
  </si>
  <si>
    <t>（７）国民年金の加入状況</t>
    <rPh sb="3" eb="5">
      <t>コクミン</t>
    </rPh>
    <rPh sb="5" eb="7">
      <t>ネンキン</t>
    </rPh>
    <rPh sb="8" eb="10">
      <t>カニュウ</t>
    </rPh>
    <rPh sb="10" eb="12">
      <t>ジョウキョウ</t>
    </rPh>
    <phoneticPr fontId="2"/>
  </si>
  <si>
    <t>（８）国民年金の受給状況</t>
    <rPh sb="3" eb="5">
      <t>コクミン</t>
    </rPh>
    <rPh sb="5" eb="7">
      <t>ネンキン</t>
    </rPh>
    <rPh sb="8" eb="10">
      <t>ジュキュウ</t>
    </rPh>
    <rPh sb="10" eb="12">
      <t>ジョウキョウ</t>
    </rPh>
    <phoneticPr fontId="2"/>
  </si>
  <si>
    <t>（９）要介護（要支援）認定状況</t>
    <rPh sb="3" eb="4">
      <t>ヨウ</t>
    </rPh>
    <rPh sb="4" eb="6">
      <t>カイゴ</t>
    </rPh>
    <rPh sb="7" eb="8">
      <t>ヨウ</t>
    </rPh>
    <rPh sb="8" eb="10">
      <t>シエン</t>
    </rPh>
    <rPh sb="11" eb="13">
      <t>ニンテイ</t>
    </rPh>
    <rPh sb="13" eb="15">
      <t>ジョウキョウ</t>
    </rPh>
    <phoneticPr fontId="2"/>
  </si>
  <si>
    <t>令和４年１月１日現在（単位：円）</t>
    <rPh sb="0" eb="2">
      <t>レイワ</t>
    </rPh>
    <rPh sb="3" eb="4">
      <t>ネン</t>
    </rPh>
    <phoneticPr fontId="3"/>
  </si>
  <si>
    <t>令和３年７月１日現在（単位：円）</t>
    <rPh sb="0" eb="2">
      <t>レイワ</t>
    </rPh>
    <phoneticPr fontId="3"/>
  </si>
  <si>
    <t>令和3年</t>
    <rPh sb="0" eb="2">
      <t>レイワ</t>
    </rPh>
    <rPh sb="3" eb="4">
      <t>ネン</t>
    </rPh>
    <phoneticPr fontId="3"/>
  </si>
  <si>
    <t>*2</t>
  </si>
  <si>
    <t>*3</t>
  </si>
  <si>
    <t>２．* 1は名古屋外国語大学、名古屋学芸大学の共用18,297㎡、名駅キャンパス7,737㎡を含みます。</t>
    <rPh sb="33" eb="35">
      <t>メイエキ</t>
    </rPh>
    <phoneticPr fontId="2"/>
  </si>
  <si>
    <t>-</t>
    <phoneticPr fontId="2"/>
  </si>
  <si>
    <t>運輸・郵便業</t>
    <rPh sb="0" eb="2">
      <t>ウンユ</t>
    </rPh>
    <rPh sb="3" eb="5">
      <t>ユウビン</t>
    </rPh>
    <rPh sb="5" eb="6">
      <t>ギョウ</t>
    </rPh>
    <phoneticPr fontId="2"/>
  </si>
  <si>
    <t>情報通信業</t>
    <rPh sb="0" eb="2">
      <t>ジョウホウ</t>
    </rPh>
    <rPh sb="2" eb="4">
      <t>ツウシン</t>
    </rPh>
    <rPh sb="4" eb="5">
      <t>ギョウ</t>
    </rPh>
    <phoneticPr fontId="2"/>
  </si>
  <si>
    <t>令和３</t>
    <phoneticPr fontId="2"/>
  </si>
  <si>
    <t>療養諸費用（療養の給付＋療養費）</t>
    <rPh sb="0" eb="2">
      <t>リョウヨウ</t>
    </rPh>
    <rPh sb="2" eb="5">
      <t>ショヒヨウ</t>
    </rPh>
    <rPh sb="6" eb="8">
      <t>リョウヨウ</t>
    </rPh>
    <rPh sb="9" eb="11">
      <t>キュウフ</t>
    </rPh>
    <rPh sb="12" eb="15">
      <t>リョウヨウヒ</t>
    </rPh>
    <phoneticPr fontId="2"/>
  </si>
  <si>
    <t>　　（６）</t>
    <phoneticPr fontId="2"/>
  </si>
  <si>
    <t>　　（７）</t>
    <phoneticPr fontId="2"/>
  </si>
  <si>
    <t>　　（８）</t>
    <phoneticPr fontId="2"/>
  </si>
  <si>
    <t>　　（９）</t>
    <phoneticPr fontId="2"/>
  </si>
  <si>
    <t>小規模保育事業所の状況　　・・・・・・・・・・・・・・・・・・・・・・・・・・・・・・・・・・・・・・・・・・・・・・・・</t>
    <rPh sb="0" eb="3">
      <t>ショウキボ</t>
    </rPh>
    <rPh sb="3" eb="5">
      <t>ホイク</t>
    </rPh>
    <rPh sb="5" eb="8">
      <t>ジギョウショ</t>
    </rPh>
    <rPh sb="9" eb="11">
      <t>ジョウキョウ</t>
    </rPh>
    <phoneticPr fontId="2"/>
  </si>
  <si>
    <t>保育所型認定こども園の状況　　・・・・・・・・・・・・・・・・・・・・・・・・・・・・・・・・・・・・・・・・・・・・・</t>
    <rPh sb="0" eb="2">
      <t>ホイク</t>
    </rPh>
    <rPh sb="2" eb="3">
      <t>ショ</t>
    </rPh>
    <rPh sb="3" eb="4">
      <t>ガタ</t>
    </rPh>
    <rPh sb="4" eb="6">
      <t>ニンテイ</t>
    </rPh>
    <rPh sb="9" eb="10">
      <t>エン</t>
    </rPh>
    <rPh sb="11" eb="13">
      <t>ジョウキョウ</t>
    </rPh>
    <phoneticPr fontId="2"/>
  </si>
  <si>
    <t>地方裁量所型認定こども園の状況　　・・・・・・・・・・・・・・・・・・・・・・・・・・・・・・・・・・・・・・・・・・・・・・・・・・</t>
    <rPh sb="0" eb="2">
      <t>チホウ</t>
    </rPh>
    <rPh sb="2" eb="4">
      <t>サイリョウ</t>
    </rPh>
    <rPh sb="4" eb="5">
      <t>ショ</t>
    </rPh>
    <rPh sb="5" eb="6">
      <t>ガタ</t>
    </rPh>
    <rPh sb="6" eb="8">
      <t>ニンテイ</t>
    </rPh>
    <rPh sb="11" eb="12">
      <t>エン</t>
    </rPh>
    <rPh sb="13" eb="15">
      <t>ジョウキョウ</t>
    </rPh>
    <phoneticPr fontId="2"/>
  </si>
  <si>
    <t>要介護（要支援）認定状況　　・・・・・・・・・・・・・・・・・・・・・・・・・・・・・・・・・・・・・・・・・・・・・</t>
    <rPh sb="0" eb="1">
      <t>ヨウ</t>
    </rPh>
    <rPh sb="1" eb="3">
      <t>カイゴ</t>
    </rPh>
    <rPh sb="4" eb="5">
      <t>ヨウ</t>
    </rPh>
    <rPh sb="5" eb="7">
      <t>シエン</t>
    </rPh>
    <rPh sb="8" eb="10">
      <t>ニンテイ</t>
    </rPh>
    <rPh sb="10" eb="12">
      <t>ジョウキョウ</t>
    </rPh>
    <phoneticPr fontId="2"/>
  </si>
  <si>
    <t>　　（１）</t>
  </si>
  <si>
    <t>　　（２）</t>
  </si>
  <si>
    <t>-</t>
    <phoneticPr fontId="2"/>
  </si>
  <si>
    <t>総数</t>
    <rPh sb="0" eb="2">
      <t>ソウスウ</t>
    </rPh>
    <phoneticPr fontId="2"/>
  </si>
  <si>
    <t>入所児童数（人）</t>
    <rPh sb="0" eb="2">
      <t>ニュウショ</t>
    </rPh>
    <rPh sb="2" eb="4">
      <t>ジドウ</t>
    </rPh>
    <rPh sb="4" eb="5">
      <t>スウ</t>
    </rPh>
    <rPh sb="6" eb="7">
      <t>ニン</t>
    </rPh>
    <phoneticPr fontId="2"/>
  </si>
  <si>
    <t>3歳未満</t>
    <rPh sb="1" eb="2">
      <t>サイ</t>
    </rPh>
    <rPh sb="2" eb="4">
      <t>ミマン</t>
    </rPh>
    <phoneticPr fontId="2"/>
  </si>
  <si>
    <t>3歳</t>
    <rPh sb="1" eb="2">
      <t>サイ</t>
    </rPh>
    <phoneticPr fontId="2"/>
  </si>
  <si>
    <t>4歳</t>
    <rPh sb="1" eb="2">
      <t>サイ</t>
    </rPh>
    <phoneticPr fontId="2"/>
  </si>
  <si>
    <t>5歳</t>
    <rPh sb="1" eb="2">
      <t>サイ</t>
    </rPh>
    <phoneticPr fontId="2"/>
  </si>
  <si>
    <t>S50</t>
    <phoneticPr fontId="2"/>
  </si>
  <si>
    <t>S55</t>
    <phoneticPr fontId="2"/>
  </si>
  <si>
    <t>S60</t>
    <phoneticPr fontId="2"/>
  </si>
  <si>
    <t>H2</t>
    <phoneticPr fontId="2"/>
  </si>
  <si>
    <t>H7</t>
    <phoneticPr fontId="2"/>
  </si>
  <si>
    <t>H12</t>
    <phoneticPr fontId="2"/>
  </si>
  <si>
    <t>H17</t>
    <phoneticPr fontId="2"/>
  </si>
  <si>
    <t>H22</t>
    <phoneticPr fontId="2"/>
  </si>
  <si>
    <t>H27</t>
    <phoneticPr fontId="2"/>
  </si>
  <si>
    <t>R2</t>
    <phoneticPr fontId="2"/>
  </si>
  <si>
    <t>令和２年１０月１日現在（単位：人）　　　　</t>
    <rPh sb="0" eb="2">
      <t>レイワ</t>
    </rPh>
    <rPh sb="3" eb="4">
      <t>ネン</t>
    </rPh>
    <rPh sb="6" eb="7">
      <t>ガツ</t>
    </rPh>
    <rPh sb="8" eb="9">
      <t>ヒ</t>
    </rPh>
    <rPh sb="9" eb="11">
      <t>ゲンザイ</t>
    </rPh>
    <rPh sb="12" eb="14">
      <t>タンイ</t>
    </rPh>
    <rPh sb="15" eb="16">
      <t>ニン</t>
    </rPh>
    <phoneticPr fontId="2"/>
  </si>
  <si>
    <t>令和２年１０月１日現在（単位：人）　　　　</t>
    <rPh sb="0" eb="2">
      <t>レイワ</t>
    </rPh>
    <rPh sb="3" eb="4">
      <t>ネン</t>
    </rPh>
    <rPh sb="4" eb="5">
      <t>ヘイネン</t>
    </rPh>
    <rPh sb="6" eb="7">
      <t>ガツ</t>
    </rPh>
    <rPh sb="8" eb="9">
      <t>ヒ</t>
    </rPh>
    <rPh sb="9" eb="11">
      <t>ゲンザイ</t>
    </rPh>
    <rPh sb="12" eb="14">
      <t>タンイ</t>
    </rPh>
    <rPh sb="15" eb="16">
      <t>ニン</t>
    </rPh>
    <phoneticPr fontId="2"/>
  </si>
  <si>
    <t>（４）流出入人口・昼間人口（１５歳未満を含む）</t>
    <rPh sb="3" eb="6">
      <t>リュウシュツニュウ</t>
    </rPh>
    <rPh sb="6" eb="8">
      <t>ジンコウ</t>
    </rPh>
    <rPh sb="9" eb="11">
      <t>ヒルマ</t>
    </rPh>
    <rPh sb="11" eb="13">
      <t>ジンコウ</t>
    </rPh>
    <rPh sb="16" eb="17">
      <t>サイ</t>
    </rPh>
    <rPh sb="17" eb="19">
      <t>ミマン</t>
    </rPh>
    <rPh sb="20" eb="21">
      <t>フク</t>
    </rPh>
    <phoneticPr fontId="2"/>
  </si>
  <si>
    <t>９． 「農業経営体」とは、以下の(1)、(2)又は(3)のいずれかに該当する事業を行う者をいいます。 </t>
    <phoneticPr fontId="2"/>
  </si>
  <si>
    <t>工業統計調査は、令和３年以後、経済構造実態調査に包摂されました。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</si>
  <si>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経済構造実態調査は、令和３年に実施されていません。</t>
    <rPh sb="0" eb="2">
      <t>ケイザイ</t>
    </rPh>
    <rPh sb="2" eb="4">
      <t>コウゾウ</t>
    </rPh>
    <rPh sb="4" eb="6">
      <t>ジッタイ</t>
    </rPh>
    <rPh sb="6" eb="8">
      <t>チョウサ</t>
    </rPh>
    <rPh sb="10" eb="12">
      <t>レイワ</t>
    </rPh>
    <rPh sb="13" eb="14">
      <t>ネン</t>
    </rPh>
    <rPh sb="15" eb="17">
      <t>ジッシ</t>
    </rPh>
    <phoneticPr fontId="2"/>
  </si>
  <si>
    <t>令和４年４月１日現在　　　</t>
    <rPh sb="0" eb="2">
      <t>レイワ</t>
    </rPh>
    <rPh sb="3" eb="4">
      <t>ネン</t>
    </rPh>
    <rPh sb="5" eb="6">
      <t>ガツ</t>
    </rPh>
    <rPh sb="7" eb="8">
      <t>ヒ</t>
    </rPh>
    <rPh sb="8" eb="10">
      <t>ゲンザイ</t>
    </rPh>
    <phoneticPr fontId="2"/>
  </si>
  <si>
    <t>※(注８)</t>
    <rPh sb="2" eb="3">
      <t>チュウ</t>
    </rPh>
    <phoneticPr fontId="2"/>
  </si>
  <si>
    <t>※(注８)</t>
    <phoneticPr fontId="2"/>
  </si>
  <si>
    <t>R2割合</t>
    <rPh sb="2" eb="4">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</si>
</sst>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 numFmtId="200" formatCode="0.0000_);[Red]\(0.0000\)"/>
    <numFmt numFmtId="201" formatCode="0.0000_ "/>
    <numFmt numFmtId="202" formatCode="0.00_);[Red]\(0.00\)"/>
    <numFmt numFmtId="203" formatCode="0_);\(0\)"/>
  </numFmts>
  <fonts count="56">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14"/>
      <name val="ｺﾞｼｯｸ"/>
      <family val="3"/>
      <charset val="128"/>
    </font>
    <font>
      <sz val="6"/>
      <name val="ＭＳ Ｐ明朝"/>
      <family val="1"/>
      <charset val="128"/>
    </font>
    <font>
      <sz val="11"/>
      <name val="ｺﾞｼｯｸ"/>
      <family val="3"/>
      <charset val="128"/>
    </font>
    <font>
      <b/>
      <sz val="11"/>
      <name val="ｺﾞｼｯｸ"/>
      <family val="3"/>
      <charset val="128"/>
    </font>
    <font>
      <b/>
      <sz val="11"/>
      <name val="明朝"/>
      <family val="1"/>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9"/>
      <name val="ｺﾞｼｯｸ"/>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11"/>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rgb="FFFF0000"/>
      </left>
      <right/>
      <top/>
      <bottom style="thin">
        <color indexed="64"/>
      </bottom>
      <diagonal/>
    </border>
    <border>
      <left style="thin">
        <color indexed="64"/>
      </left>
      <right style="thin">
        <color rgb="FFFF0000"/>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9"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cellStyleXfs>
  <cellXfs count="1726">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9" fillId="0" borderId="0" xfId="4" applyFont="1" applyFill="1" applyBorder="1"/>
    <xf numFmtId="38" fontId="18" fillId="0" borderId="0" xfId="4" applyFont="1" applyBorder="1"/>
    <xf numFmtId="38" fontId="18" fillId="0" borderId="0" xfId="4" applyFont="1" applyFill="1" applyBorder="1"/>
    <xf numFmtId="38" fontId="0" fillId="0" borderId="0" xfId="4" applyFont="1" applyFill="1" applyBorder="1"/>
    <xf numFmtId="38" fontId="0" fillId="0" borderId="0" xfId="4" applyFont="1" applyFill="1"/>
    <xf numFmtId="38" fontId="16" fillId="0" borderId="0" xfId="4" applyFont="1" applyFill="1" applyBorder="1"/>
    <xf numFmtId="38" fontId="18" fillId="0" borderId="0" xfId="4" applyFont="1" applyFill="1" applyBorder="1" applyAlignment="1"/>
    <xf numFmtId="38" fontId="19" fillId="0" borderId="0" xfId="4" applyFont="1" applyFill="1" applyBorder="1" applyAlignment="1">
      <alignment horizontal="center"/>
    </xf>
    <xf numFmtId="38" fontId="11" fillId="0" borderId="0" xfId="4" applyFont="1" applyFill="1" applyBorder="1"/>
    <xf numFmtId="38" fontId="18" fillId="0" borderId="0" xfId="4" applyFont="1" applyBorder="1" applyAlignment="1">
      <alignment horizontal="right"/>
    </xf>
    <xf numFmtId="38" fontId="21" fillId="0" borderId="0" xfId="4" applyFont="1" applyBorder="1"/>
    <xf numFmtId="38" fontId="18" fillId="0" borderId="2" xfId="4" applyFont="1" applyBorder="1"/>
    <xf numFmtId="0" fontId="22" fillId="0" borderId="0" xfId="0" applyFont="1">
      <alignment vertical="center"/>
    </xf>
    <xf numFmtId="0" fontId="22"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0" fillId="0" borderId="0" xfId="2" applyNumberFormat="1" applyFont="1" applyFill="1">
      <alignment vertical="center"/>
    </xf>
    <xf numFmtId="181" fontId="22"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22"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5" fillId="0" borderId="0" xfId="0" applyFont="1">
      <alignment vertical="center"/>
    </xf>
    <xf numFmtId="0" fontId="0" fillId="0" borderId="0" xfId="0" applyAlignment="1">
      <alignment horizontal="center" vertical="center"/>
    </xf>
    <xf numFmtId="38" fontId="11" fillId="0" borderId="0" xfId="2" applyFont="1" applyAlignment="1">
      <alignment horizontal="right"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22" fillId="0" borderId="0" xfId="0" applyNumberFormat="1" applyFont="1">
      <alignment vertical="center"/>
    </xf>
    <xf numFmtId="184" fontId="22" fillId="0" borderId="0" xfId="0" applyNumberFormat="1" applyFont="1" applyAlignment="1">
      <alignment horizontal="left" vertical="center"/>
    </xf>
    <xf numFmtId="184" fontId="22" fillId="0" borderId="0" xfId="2" applyNumberFormat="1" applyFont="1" applyAlignment="1">
      <alignment horizontal="right" vertical="center"/>
    </xf>
    <xf numFmtId="184" fontId="22" fillId="0" borderId="0" xfId="2" applyNumberFormat="1" applyFont="1">
      <alignment vertical="center"/>
    </xf>
    <xf numFmtId="184" fontId="22" fillId="0" borderId="0" xfId="2" applyNumberFormat="1" applyFont="1" applyFill="1">
      <alignment vertical="center"/>
    </xf>
    <xf numFmtId="184" fontId="10" fillId="0" borderId="1" xfId="2" applyNumberFormat="1" applyFont="1" applyBorder="1" applyAlignment="1">
      <alignment horizontal="center" vertical="center"/>
    </xf>
    <xf numFmtId="184" fontId="23" fillId="0" borderId="8"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3" fillId="0" borderId="0" xfId="0" applyNumberFormat="1" applyFont="1" applyFill="1" applyBorder="1" applyAlignment="1">
      <alignment horizontal="center" vertical="center" wrapText="1"/>
    </xf>
    <xf numFmtId="187" fontId="23"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6" fillId="0" borderId="0" xfId="0" applyNumberFormat="1" applyFont="1" applyFill="1">
      <alignment vertical="center"/>
    </xf>
    <xf numFmtId="187" fontId="26" fillId="0" borderId="0" xfId="2" applyNumberFormat="1" applyFont="1" applyFill="1">
      <alignment vertical="center"/>
    </xf>
    <xf numFmtId="187" fontId="26" fillId="0" borderId="0" xfId="0" applyNumberFormat="1" applyFont="1">
      <alignment vertical="center"/>
    </xf>
    <xf numFmtId="184" fontId="18"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7"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3"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3"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22" fillId="0" borderId="0" xfId="0" applyFont="1" applyAlignment="1">
      <alignment vertical="center"/>
    </xf>
    <xf numFmtId="178" fontId="40" fillId="0" borderId="0" xfId="0" applyNumberFormat="1" applyFont="1" applyFill="1" applyAlignment="1">
      <alignment vertical="center"/>
    </xf>
    <xf numFmtId="181" fontId="22"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8"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183" fontId="0" fillId="0" borderId="1" xfId="2" applyNumberFormat="1" applyFont="1" applyBorder="1" applyAlignment="1">
      <alignment horizontal="center" vertical="center" wrapText="1"/>
    </xf>
    <xf numFmtId="178" fontId="0" fillId="0" borderId="1" xfId="0" applyNumberFormat="1" applyFill="1" applyBorder="1" applyAlignment="1">
      <alignment horizontal="center" vertical="center" wrapText="1"/>
    </xf>
    <xf numFmtId="181" fontId="14" fillId="0" borderId="1" xfId="2" applyNumberFormat="1" applyFont="1" applyFill="1" applyBorder="1" applyAlignment="1">
      <alignment horizontal="center" vertical="center" wrapText="1"/>
    </xf>
    <xf numFmtId="0" fontId="10" fillId="0" borderId="0" xfId="0" applyFont="1" applyAlignment="1">
      <alignment horizontal="center" vertical="center"/>
    </xf>
    <xf numFmtId="58" fontId="0" fillId="0" borderId="5" xfId="0" applyNumberFormat="1" applyBorder="1" applyAlignment="1">
      <alignment horizontal="distributed" vertical="center"/>
    </xf>
    <xf numFmtId="0" fontId="0" fillId="0" borderId="5" xfId="0" applyBorder="1" applyAlignment="1">
      <alignment horizontal="left" vertical="center"/>
    </xf>
    <xf numFmtId="183" fontId="23" fillId="0" borderId="1" xfId="2" applyNumberFormat="1" applyFont="1" applyBorder="1" applyAlignment="1">
      <alignment horizontal="center" vertical="center" wrapText="1"/>
    </xf>
    <xf numFmtId="183" fontId="10" fillId="0" borderId="0" xfId="2" applyNumberFormat="1" applyFont="1" applyBorder="1" applyAlignment="1">
      <alignment horizontal="center" vertical="center"/>
    </xf>
    <xf numFmtId="178" fontId="0" fillId="0" borderId="9" xfId="0" applyNumberFormat="1" applyFill="1" applyBorder="1" applyAlignment="1">
      <alignment vertical="center"/>
    </xf>
    <xf numFmtId="0" fontId="10" fillId="0" borderId="6" xfId="0" applyFont="1" applyBorder="1" applyAlignment="1">
      <alignment vertical="center"/>
    </xf>
    <xf numFmtId="58" fontId="10" fillId="0" borderId="10" xfId="0" applyNumberFormat="1" applyFont="1" applyBorder="1" applyAlignment="1">
      <alignment horizontal="distributed" vertical="center"/>
    </xf>
    <xf numFmtId="58" fontId="10" fillId="0" borderId="7" xfId="0" applyNumberFormat="1" applyFont="1" applyBorder="1" applyAlignment="1">
      <alignment horizontal="distributed"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58" fontId="0" fillId="0" borderId="0" xfId="0" applyNumberFormat="1" applyBorder="1" applyAlignment="1">
      <alignment vertical="center"/>
    </xf>
    <xf numFmtId="38" fontId="18" fillId="0" borderId="11" xfId="4" applyFont="1" applyBorder="1" applyAlignment="1"/>
    <xf numFmtId="178" fontId="14" fillId="0" borderId="0" xfId="0" applyNumberFormat="1" applyFont="1" applyFill="1" applyAlignment="1">
      <alignment vertical="center"/>
    </xf>
    <xf numFmtId="0" fontId="10" fillId="0" borderId="8" xfId="0" applyFont="1" applyBorder="1" applyAlignment="1">
      <alignment vertical="center"/>
    </xf>
    <xf numFmtId="58" fontId="10" fillId="0" borderId="0" xfId="0" applyNumberFormat="1" applyFont="1" applyBorder="1" applyAlignment="1">
      <alignment horizontal="distributed" vertical="center"/>
    </xf>
    <xf numFmtId="58" fontId="10" fillId="0" borderId="5"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41" fillId="0" borderId="8" xfId="0" applyFont="1" applyBorder="1" applyAlignment="1">
      <alignment vertical="center"/>
    </xf>
    <xf numFmtId="0" fontId="41" fillId="0" borderId="5" xfId="0" applyFont="1" applyBorder="1" applyAlignment="1">
      <alignment horizontal="distributed" vertical="center"/>
    </xf>
    <xf numFmtId="178" fontId="41" fillId="0" borderId="0" xfId="0" applyNumberFormat="1" applyFont="1" applyFill="1" applyBorder="1" applyAlignment="1">
      <alignment vertical="center"/>
    </xf>
    <xf numFmtId="181" fontId="41" fillId="0" borderId="0" xfId="2" applyNumberFormat="1" applyFont="1" applyFill="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183" fontId="23" fillId="0" borderId="9" xfId="2" applyNumberFormat="1" applyFont="1" applyBorder="1" applyAlignment="1">
      <alignment horizontal="center" vertical="center"/>
    </xf>
    <xf numFmtId="0" fontId="10" fillId="0" borderId="7" xfId="0" applyFont="1" applyBorder="1" applyAlignment="1">
      <alignment horizontal="left"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0" fillId="0" borderId="14" xfId="0" applyBorder="1" applyAlignment="1">
      <alignment vertical="center"/>
    </xf>
    <xf numFmtId="58" fontId="10" fillId="0" borderId="15" xfId="0" applyNumberFormat="1" applyFont="1" applyBorder="1" applyAlignment="1">
      <alignment horizontal="distributed" vertical="center"/>
    </xf>
    <xf numFmtId="0" fontId="10" fillId="0" borderId="5" xfId="0" applyFont="1" applyBorder="1" applyAlignment="1">
      <alignment horizontal="center" vertical="center" wrapText="1"/>
    </xf>
    <xf numFmtId="178" fontId="42" fillId="0" borderId="0" xfId="0" applyNumberFormat="1" applyFont="1" applyFill="1" applyBorder="1" applyAlignment="1">
      <alignment horizontal="center" vertical="center" wrapText="1"/>
    </xf>
    <xf numFmtId="181" fontId="42" fillId="0" borderId="0" xfId="2"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58" fontId="41"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22" fillId="0" borderId="0" xfId="0" applyFont="1" applyFill="1" applyBorder="1" applyAlignment="1">
      <alignment vertical="center"/>
    </xf>
    <xf numFmtId="183" fontId="22"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41"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41" fillId="0" borderId="0" xfId="0" applyFont="1" applyFill="1" applyBorder="1" applyAlignment="1">
      <alignment vertical="center"/>
    </xf>
    <xf numFmtId="0" fontId="41"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41" fillId="0" borderId="6" xfId="0" applyFont="1" applyBorder="1" applyAlignment="1">
      <alignment vertical="center"/>
    </xf>
    <xf numFmtId="0" fontId="43" fillId="0" borderId="7" xfId="0" applyFont="1" applyBorder="1" applyAlignment="1">
      <alignment horizontal="center" vertical="center" wrapText="1"/>
    </xf>
    <xf numFmtId="184" fontId="10" fillId="0" borderId="0" xfId="0" applyNumberFormat="1" applyFont="1" applyFill="1" applyBorder="1" applyAlignment="1">
      <alignment vertical="center"/>
    </xf>
    <xf numFmtId="184" fontId="10" fillId="0" borderId="0" xfId="2" applyNumberFormat="1" applyFont="1" applyFill="1" applyBorder="1" applyAlignment="1">
      <alignment vertical="center"/>
    </xf>
    <xf numFmtId="184" fontId="23" fillId="0" borderId="0" xfId="0" applyNumberFormat="1" applyFont="1" applyFill="1" applyBorder="1" applyAlignment="1">
      <alignment horizontal="center" vertical="center" wrapText="1"/>
    </xf>
    <xf numFmtId="187" fontId="27" fillId="0" borderId="0" xfId="0" applyNumberFormat="1" applyFont="1" applyFill="1" applyBorder="1" applyAlignment="1">
      <alignment horizontal="center" vertical="center" wrapText="1"/>
    </xf>
    <xf numFmtId="187" fontId="27"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8" fillId="0" borderId="0" xfId="4" applyFont="1" applyBorder="1" applyAlignment="1">
      <alignment horizontal="right" vertical="center"/>
    </xf>
    <xf numFmtId="0" fontId="11" fillId="0" borderId="0" xfId="0" applyFont="1">
      <alignment vertical="center"/>
    </xf>
    <xf numFmtId="0" fontId="29" fillId="0" borderId="0" xfId="0" applyFont="1">
      <alignment vertical="center"/>
    </xf>
    <xf numFmtId="0" fontId="11" fillId="0" borderId="0" xfId="0" applyFont="1" applyAlignment="1">
      <alignment vertical="center"/>
    </xf>
    <xf numFmtId="0" fontId="29" fillId="0" borderId="0" xfId="0" applyFont="1" applyAlignment="1">
      <alignment horizontal="right" vertical="center"/>
    </xf>
    <xf numFmtId="0" fontId="11" fillId="0" borderId="0" xfId="0" quotePrefix="1" applyFont="1" applyAlignment="1">
      <alignment vertical="top"/>
    </xf>
    <xf numFmtId="0" fontId="30"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right" vertical="center"/>
    </xf>
    <xf numFmtId="0" fontId="11" fillId="0" borderId="0" xfId="0" applyFont="1" applyAlignment="1">
      <alignment horizontal="center" vertical="center" wrapText="1"/>
    </xf>
    <xf numFmtId="0" fontId="11" fillId="0" borderId="0" xfId="0" quotePrefix="1" applyFont="1" applyAlignment="1">
      <alignment horizontal="right" vertical="center"/>
    </xf>
    <xf numFmtId="49" fontId="11" fillId="0" borderId="0" xfId="0" applyNumberFormat="1" applyFont="1" applyAlignment="1">
      <alignment vertical="center"/>
    </xf>
    <xf numFmtId="0" fontId="11" fillId="0" borderId="0" xfId="0" applyFont="1" applyAlignment="1">
      <alignment horizontal="center" vertical="center"/>
    </xf>
    <xf numFmtId="38" fontId="11" fillId="0" borderId="0" xfId="2" applyFont="1">
      <alignment vertical="center"/>
    </xf>
    <xf numFmtId="56" fontId="11" fillId="0" borderId="4" xfId="0" applyNumberFormat="1" applyFont="1" applyBorder="1" applyAlignment="1">
      <alignment horizontal="center" vertical="center"/>
    </xf>
    <xf numFmtId="58"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38" fontId="11" fillId="0" borderId="0" xfId="2" applyFont="1" applyAlignment="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7" fontId="11" fillId="0" borderId="0" xfId="0" applyNumberFormat="1" applyFont="1" applyAlignment="1">
      <alignment horizontal="right" vertical="center"/>
    </xf>
    <xf numFmtId="178" fontId="44" fillId="0" borderId="0" xfId="0" applyNumberFormat="1" applyFont="1" applyFill="1">
      <alignment vertical="center"/>
    </xf>
    <xf numFmtId="0" fontId="13" fillId="0" borderId="0" xfId="0" applyFont="1" applyFill="1">
      <alignment vertical="center"/>
    </xf>
    <xf numFmtId="0" fontId="31" fillId="0" borderId="1" xfId="0" applyFont="1" applyBorder="1" applyAlignment="1">
      <alignment horizontal="center" vertical="center"/>
    </xf>
    <xf numFmtId="180" fontId="11" fillId="0" borderId="3" xfId="0" applyNumberFormat="1" applyFont="1" applyBorder="1" applyAlignment="1">
      <alignment horizontal="center"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4"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3" fontId="31" fillId="0" borderId="0" xfId="0" applyNumberFormat="1" applyFont="1" applyBorder="1" applyAlignment="1">
      <alignment horizontal="center"/>
    </xf>
    <xf numFmtId="0" fontId="11" fillId="0" borderId="0" xfId="6" applyFont="1" applyAlignment="1">
      <alignment horizontal="left" vertical="center"/>
    </xf>
    <xf numFmtId="0" fontId="11" fillId="0" borderId="0" xfId="8" applyFont="1"/>
    <xf numFmtId="0" fontId="32"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41" fillId="0" borderId="0" xfId="0" applyFont="1" applyBorder="1" applyAlignment="1">
      <alignment horizontal="left" vertical="center"/>
    </xf>
    <xf numFmtId="0" fontId="0" fillId="0" borderId="1" xfId="0" applyBorder="1" applyAlignment="1">
      <alignment horizontal="center" vertical="center" textRotation="255" wrapText="1"/>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3"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0" fillId="0" borderId="10" xfId="0" applyFont="1" applyBorder="1" applyAlignment="1">
      <alignment vertical="center"/>
    </xf>
    <xf numFmtId="178" fontId="0" fillId="0" borderId="11" xfId="0" applyNumberFormat="1" applyFill="1" applyBorder="1" applyAlignment="1">
      <alignmen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3" fontId="11"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177" fontId="11" fillId="0" borderId="3" xfId="0" applyNumberFormat="1" applyFont="1" applyBorder="1" applyAlignment="1">
      <alignment horizontal="right" vertical="center"/>
    </xf>
    <xf numFmtId="190" fontId="11" fillId="0" borderId="3" xfId="0" applyNumberFormat="1" applyFont="1" applyFill="1" applyBorder="1" applyAlignment="1">
      <alignment horizontal="right" vertical="center"/>
    </xf>
    <xf numFmtId="3" fontId="11"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190" fontId="11" fillId="0" borderId="4" xfId="0" applyNumberFormat="1" applyFont="1" applyFill="1" applyBorder="1" applyAlignment="1">
      <alignment horizontal="right" vertical="center"/>
    </xf>
    <xf numFmtId="3" fontId="11" fillId="0" borderId="12" xfId="0" applyNumberFormat="1" applyFont="1" applyBorder="1" applyAlignment="1">
      <alignment horizontal="right" vertical="center"/>
    </xf>
    <xf numFmtId="179" fontId="11" fillId="0" borderId="12" xfId="0" applyNumberFormat="1" applyFont="1" applyBorder="1" applyAlignment="1">
      <alignment horizontal="right" vertical="center"/>
    </xf>
    <xf numFmtId="177" fontId="11" fillId="0" borderId="12" xfId="0" applyNumberFormat="1" applyFont="1" applyBorder="1" applyAlignment="1">
      <alignment horizontal="right" vertical="center"/>
    </xf>
    <xf numFmtId="190" fontId="11" fillId="0" borderId="12" xfId="0" applyNumberFormat="1" applyFont="1" applyFill="1" applyBorder="1" applyAlignment="1">
      <alignment horizontal="right" vertical="center"/>
    </xf>
    <xf numFmtId="180" fontId="11" fillId="0" borderId="0" xfId="0" applyNumberFormat="1" applyFont="1" applyAlignment="1">
      <alignment horizontal="center" vertical="center"/>
    </xf>
    <xf numFmtId="180" fontId="13" fillId="0" borderId="0" xfId="0" applyNumberFormat="1" applyFont="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183" fontId="26" fillId="0" borderId="1" xfId="0" applyNumberFormat="1" applyFont="1" applyBorder="1" applyAlignment="1">
      <alignment horizontal="right" vertical="center"/>
    </xf>
    <xf numFmtId="183" fontId="10" fillId="0" borderId="1" xfId="2" applyNumberFormat="1" applyFont="1" applyBorder="1" applyAlignment="1">
      <alignment horizontal="right" vertical="center"/>
    </xf>
    <xf numFmtId="184" fontId="0" fillId="0" borderId="1" xfId="0" applyNumberFormat="1" applyFont="1" applyBorder="1" applyAlignment="1">
      <alignment horizontal="right" vertical="center"/>
    </xf>
    <xf numFmtId="184" fontId="0" fillId="0" borderId="1" xfId="0" applyNumberFormat="1" applyFont="1" applyFill="1" applyBorder="1" applyAlignment="1">
      <alignment horizontal="right" vertical="center"/>
    </xf>
    <xf numFmtId="184" fontId="10" fillId="0" borderId="1" xfId="2" applyNumberFormat="1" applyFont="1" applyBorder="1" applyAlignment="1">
      <alignment horizontal="right" vertical="center"/>
    </xf>
    <xf numFmtId="184" fontId="10" fillId="0" borderId="1" xfId="0" applyNumberFormat="1" applyFont="1" applyFill="1" applyBorder="1" applyAlignment="1">
      <alignment horizontal="right" vertical="center"/>
    </xf>
    <xf numFmtId="184" fontId="10" fillId="0" borderId="1" xfId="2" applyNumberFormat="1" applyFont="1" applyFill="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5"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42" fillId="0" borderId="0" xfId="2" applyNumberFormat="1" applyFont="1" applyFill="1" applyBorder="1" applyAlignment="1">
      <alignment horizontal="center" vertical="center" wrapText="1"/>
    </xf>
    <xf numFmtId="187" fontId="43" fillId="0" borderId="0" xfId="0" applyNumberFormat="1" applyFont="1" applyFill="1" applyBorder="1" applyAlignment="1">
      <alignment horizontal="center" vertical="center" wrapText="1"/>
    </xf>
    <xf numFmtId="178" fontId="27" fillId="0" borderId="0" xfId="0" applyNumberFormat="1" applyFont="1" applyFill="1" applyAlignment="1">
      <alignment vertical="center"/>
    </xf>
    <xf numFmtId="183" fontId="10" fillId="0" borderId="12" xfId="2" applyNumberFormat="1" applyFont="1" applyBorder="1" applyAlignment="1">
      <alignment horizontal="right" vertical="center"/>
    </xf>
    <xf numFmtId="187" fontId="23" fillId="0" borderId="0" xfId="0" applyNumberFormat="1" applyFont="1" applyFill="1" applyBorder="1" applyAlignment="1">
      <alignment horizontal="left" vertical="center"/>
    </xf>
    <xf numFmtId="187" fontId="10" fillId="0" borderId="0" xfId="0" applyNumberFormat="1" applyFont="1" applyFill="1" applyBorder="1" applyAlignment="1">
      <alignment vertical="center"/>
    </xf>
    <xf numFmtId="187" fontId="1" fillId="0" borderId="0" xfId="0" applyNumberFormat="1" applyFont="1" applyFill="1" applyBorder="1" applyAlignment="1">
      <alignment horizontal="center" vertical="center" wrapText="1"/>
    </xf>
    <xf numFmtId="183" fontId="10" fillId="0" borderId="0" xfId="2" applyNumberFormat="1" applyFont="1" applyBorder="1" applyAlignment="1">
      <alignment horizontal="left" vertical="center"/>
    </xf>
    <xf numFmtId="184" fontId="0" fillId="0" borderId="4" xfId="2" applyNumberFormat="1" applyFont="1" applyBorder="1" applyAlignment="1">
      <alignment horizontal="right" vertical="center"/>
    </xf>
    <xf numFmtId="0" fontId="0" fillId="0" borderId="0" xfId="0" applyFill="1" applyAlignment="1">
      <alignment vertical="center"/>
    </xf>
    <xf numFmtId="183" fontId="0" fillId="0" borderId="0" xfId="2" applyNumberFormat="1" applyFont="1" applyFill="1" applyAlignment="1">
      <alignment horizontal="right" vertical="center"/>
    </xf>
    <xf numFmtId="0" fontId="22" fillId="0" borderId="0" xfId="0" applyFont="1" applyFill="1" applyAlignment="1">
      <alignment vertical="center"/>
    </xf>
    <xf numFmtId="183" fontId="22" fillId="0" borderId="0" xfId="2" applyNumberFormat="1" applyFont="1" applyFill="1" applyAlignment="1">
      <alignment horizontal="right" vertical="center"/>
    </xf>
    <xf numFmtId="183" fontId="23" fillId="0" borderId="9" xfId="2" applyNumberFormat="1" applyFont="1" applyFill="1" applyBorder="1" applyAlignment="1">
      <alignment horizontal="center" vertical="center"/>
    </xf>
    <xf numFmtId="183" fontId="23" fillId="0" borderId="1" xfId="2"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41"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184" fontId="0" fillId="0" borderId="3" xfId="2" applyNumberFormat="1" applyFont="1" applyFill="1" applyBorder="1" applyAlignment="1">
      <alignment horizontal="righ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9" xfId="0" applyFill="1" applyBorder="1" applyAlignment="1">
      <alignment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183" fontId="1" fillId="0" borderId="10" xfId="2" applyNumberFormat="1" applyFont="1" applyFill="1" applyBorder="1" applyAlignment="1">
      <alignment horizontal="right" vertical="center"/>
    </xf>
    <xf numFmtId="38" fontId="21" fillId="0" borderId="0" xfId="4" applyFont="1" applyFill="1" applyBorder="1"/>
    <xf numFmtId="183" fontId="10" fillId="0" borderId="12" xfId="2" applyNumberFormat="1" applyFont="1" applyFill="1" applyBorder="1" applyAlignment="1">
      <alignment horizontal="right" vertical="center"/>
    </xf>
    <xf numFmtId="0" fontId="31"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11" fillId="0" borderId="4" xfId="0" applyFont="1" applyFill="1" applyBorder="1" applyAlignment="1">
      <alignment horizontal="center" vertical="center"/>
    </xf>
    <xf numFmtId="3" fontId="11" fillId="0" borderId="4" xfId="0" applyNumberFormat="1" applyFont="1" applyFill="1" applyBorder="1" applyAlignment="1">
      <alignment horizontal="right" vertical="center"/>
    </xf>
    <xf numFmtId="0" fontId="45"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1" fillId="0" borderId="0" xfId="6" applyFill="1" applyAlignment="1">
      <alignment vertical="center"/>
    </xf>
    <xf numFmtId="38" fontId="18" fillId="0" borderId="3" xfId="4" applyFont="1" applyFill="1" applyBorder="1"/>
    <xf numFmtId="0" fontId="18" fillId="0" borderId="3" xfId="7" applyFont="1" applyFill="1" applyBorder="1"/>
    <xf numFmtId="0" fontId="18" fillId="0" borderId="5" xfId="7" applyFont="1" applyFill="1" applyBorder="1"/>
    <xf numFmtId="38" fontId="19" fillId="0" borderId="3" xfId="4" applyFont="1" applyFill="1" applyBorder="1"/>
    <xf numFmtId="0" fontId="19" fillId="0" borderId="3" xfId="7" applyFont="1" applyFill="1" applyBorder="1"/>
    <xf numFmtId="38" fontId="19" fillId="0" borderId="8" xfId="4" applyFont="1" applyFill="1" applyBorder="1"/>
    <xf numFmtId="0" fontId="15" fillId="0" borderId="0" xfId="7" applyFill="1"/>
    <xf numFmtId="0" fontId="18" fillId="0" borderId="8" xfId="7" applyFont="1" applyFill="1" applyBorder="1"/>
    <xf numFmtId="0" fontId="15" fillId="0" borderId="3" xfId="7" applyFill="1" applyBorder="1"/>
    <xf numFmtId="38" fontId="18" fillId="0" borderId="8" xfId="4" applyFont="1" applyFill="1" applyBorder="1"/>
    <xf numFmtId="38" fontId="1" fillId="0" borderId="3" xfId="4" applyFont="1" applyFill="1" applyBorder="1"/>
    <xf numFmtId="0" fontId="15" fillId="0" borderId="8" xfId="7" applyFill="1" applyBorder="1"/>
    <xf numFmtId="0" fontId="15" fillId="0" borderId="0" xfId="7" applyFill="1" applyBorder="1"/>
    <xf numFmtId="0" fontId="1" fillId="0" borderId="3" xfId="6" applyFill="1" applyBorder="1" applyAlignment="1">
      <alignment vertical="center"/>
    </xf>
    <xf numFmtId="0" fontId="19" fillId="0" borderId="5" xfId="7" applyFont="1" applyFill="1" applyBorder="1"/>
    <xf numFmtId="0" fontId="18" fillId="0" borderId="5" xfId="0" applyFont="1" applyFill="1" applyBorder="1" applyAlignment="1"/>
    <xf numFmtId="0" fontId="18" fillId="0" borderId="3" xfId="7" applyFont="1" applyFill="1" applyBorder="1" applyAlignment="1">
      <alignment horizontal="left"/>
    </xf>
    <xf numFmtId="38" fontId="18" fillId="0" borderId="4" xfId="4" applyFont="1" applyFill="1" applyBorder="1"/>
    <xf numFmtId="0" fontId="15" fillId="0" borderId="4" xfId="7" applyFill="1" applyBorder="1"/>
    <xf numFmtId="0" fontId="18" fillId="0" borderId="4" xfId="7" applyFont="1" applyFill="1" applyBorder="1"/>
    <xf numFmtId="38" fontId="11" fillId="0" borderId="10" xfId="4" applyFont="1" applyFill="1" applyBorder="1"/>
    <xf numFmtId="0" fontId="20" fillId="0" borderId="0" xfId="7" applyFont="1" applyFill="1"/>
    <xf numFmtId="0" fontId="20" fillId="0" borderId="0" xfId="7" applyFont="1" applyFill="1" applyBorder="1"/>
    <xf numFmtId="0" fontId="19" fillId="0" borderId="0" xfId="7" applyFont="1" applyFill="1" applyBorder="1"/>
    <xf numFmtId="0" fontId="18" fillId="0" borderId="0" xfId="7" applyFont="1" applyFill="1" applyBorder="1"/>
    <xf numFmtId="0" fontId="16" fillId="0" borderId="0" xfId="7" applyFont="1" applyFill="1" applyBorder="1"/>
    <xf numFmtId="0" fontId="18" fillId="0" borderId="0" xfId="7" applyFont="1" applyFill="1" applyBorder="1" applyAlignment="1">
      <alignment horizontal="left"/>
    </xf>
    <xf numFmtId="0" fontId="0" fillId="0" borderId="0" xfId="0" applyFont="1" applyFill="1" applyAlignment="1">
      <alignment vertical="center"/>
    </xf>
    <xf numFmtId="183" fontId="23"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184" fontId="1" fillId="0" borderId="5" xfId="2" applyNumberFormat="1" applyFont="1" applyFill="1" applyBorder="1" applyAlignment="1">
      <alignment horizontal="right" vertical="center"/>
    </xf>
    <xf numFmtId="0" fontId="27"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78" fontId="27" fillId="0" borderId="11" xfId="0" applyNumberFormat="1" applyFont="1" applyFill="1" applyBorder="1" applyAlignment="1">
      <alignment horizontal="distributed" vertical="center"/>
    </xf>
    <xf numFmtId="178" fontId="0" fillId="0" borderId="2" xfId="0" applyNumberFormat="1" applyFont="1" applyFill="1" applyBorder="1" applyAlignment="1">
      <alignment horizontal="distributed" vertical="center"/>
    </xf>
    <xf numFmtId="184" fontId="1" fillId="0" borderId="4" xfId="2" applyNumberFormat="1" applyFont="1" applyFill="1" applyBorder="1" applyAlignment="1">
      <alignment horizontal="right" vertical="center"/>
    </xf>
    <xf numFmtId="184" fontId="1" fillId="0" borderId="2" xfId="2" applyNumberFormat="1" applyFont="1" applyFill="1" applyBorder="1" applyAlignment="1">
      <alignment horizontal="right" vertical="center"/>
    </xf>
    <xf numFmtId="183" fontId="18"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22" fillId="0" borderId="0" xfId="0" applyNumberFormat="1" applyFont="1" applyFill="1">
      <alignment vertical="center"/>
    </xf>
    <xf numFmtId="184" fontId="22" fillId="0" borderId="0" xfId="0" applyNumberFormat="1" applyFont="1" applyFill="1" applyAlignment="1">
      <alignment horizontal="left" vertical="center"/>
    </xf>
    <xf numFmtId="184" fontId="22"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4" fontId="0" fillId="0" borderId="0" xfId="0" applyNumberFormat="1" applyFont="1" applyFill="1" applyAlignment="1">
      <alignment vertical="center"/>
    </xf>
    <xf numFmtId="185" fontId="0" fillId="0" borderId="0" xfId="2" applyNumberFormat="1" applyFont="1" applyFill="1" applyBorder="1" applyAlignment="1">
      <alignment horizontal="right" vertical="center"/>
    </xf>
    <xf numFmtId="184" fontId="10" fillId="0" borderId="0" xfId="0" applyNumberFormat="1" applyFont="1" applyFill="1" applyAlignment="1">
      <alignment vertical="center"/>
    </xf>
    <xf numFmtId="184" fontId="10" fillId="0" borderId="0" xfId="0" applyNumberFormat="1" applyFont="1" applyFill="1" applyBorder="1" applyAlignment="1">
      <alignment horizontal="center"/>
    </xf>
    <xf numFmtId="184" fontId="10" fillId="0" borderId="0" xfId="2" applyNumberFormat="1" applyFont="1" applyFill="1" applyBorder="1" applyAlignment="1">
      <alignment horizontal="right"/>
    </xf>
    <xf numFmtId="184" fontId="18" fillId="0" borderId="0" xfId="2" applyNumberFormat="1" applyFont="1" applyFill="1" applyBorder="1" applyAlignment="1">
      <alignment horizontal="right" vertical="center"/>
    </xf>
    <xf numFmtId="184" fontId="26" fillId="0" borderId="15" xfId="0" applyNumberFormat="1" applyFont="1" applyFill="1" applyBorder="1" applyAlignment="1">
      <alignment vertical="center" wrapText="1"/>
    </xf>
    <xf numFmtId="187" fontId="23" fillId="0" borderId="14" xfId="0"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7" fontId="0" fillId="0" borderId="0" xfId="0" applyNumberFormat="1" applyFont="1" applyFill="1">
      <alignment vertical="center"/>
    </xf>
    <xf numFmtId="185" fontId="0" fillId="0" borderId="8" xfId="2" applyNumberFormat="1" applyFont="1" applyFill="1" applyBorder="1" applyAlignment="1">
      <alignment vertical="center"/>
    </xf>
    <xf numFmtId="185" fontId="0" fillId="0" borderId="3" xfId="2" applyNumberFormat="1" applyFont="1" applyFill="1" applyBorder="1" applyAlignment="1">
      <alignment vertical="center"/>
    </xf>
    <xf numFmtId="185" fontId="0" fillId="0" borderId="0" xfId="2" applyNumberFormat="1" applyFont="1" applyFill="1" applyBorder="1" applyAlignment="1">
      <alignment vertical="center"/>
    </xf>
    <xf numFmtId="185" fontId="1" fillId="0" borderId="8" xfId="2" applyNumberFormat="1" applyFont="1" applyFill="1" applyBorder="1" applyAlignment="1">
      <alignment vertical="center"/>
    </xf>
    <xf numFmtId="185" fontId="1" fillId="0" borderId="3"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43" fillId="0" borderId="0" xfId="0" applyNumberFormat="1" applyFont="1" applyFill="1">
      <alignment vertical="center"/>
    </xf>
    <xf numFmtId="185" fontId="1" fillId="0" borderId="12"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7" fontId="1" fillId="0" borderId="0" xfId="0" applyNumberFormat="1" applyFont="1" applyFill="1" applyBorder="1" applyAlignment="1">
      <alignment vertical="center"/>
    </xf>
    <xf numFmtId="187" fontId="1" fillId="0" borderId="0" xfId="2" applyNumberFormat="1" applyFont="1" applyFill="1" applyBorder="1" applyAlignment="1">
      <alignment vertical="center"/>
    </xf>
    <xf numFmtId="187" fontId="1" fillId="0" borderId="0" xfId="0" applyNumberFormat="1" applyFont="1" applyFill="1" applyAlignment="1">
      <alignment vertical="center"/>
    </xf>
    <xf numFmtId="187" fontId="26" fillId="0" borderId="1" xfId="0" applyNumberFormat="1" applyFont="1" applyFill="1" applyBorder="1" applyAlignment="1">
      <alignment horizontal="center" vertical="center" wrapText="1"/>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8"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9" fontId="0" fillId="0" borderId="0" xfId="2" applyNumberFormat="1" applyFont="1" applyFill="1" applyBorder="1" applyAlignment="1">
      <alignment vertical="center"/>
    </xf>
    <xf numFmtId="185" fontId="14" fillId="0" borderId="0" xfId="0" applyNumberFormat="1" applyFont="1" applyFill="1" applyAlignment="1">
      <alignment horizontal="left" vertical="center"/>
    </xf>
    <xf numFmtId="185" fontId="22"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6" fillId="0" borderId="1" xfId="0" applyNumberFormat="1" applyFont="1" applyFill="1" applyBorder="1" applyAlignment="1">
      <alignment horizontal="center" vertical="center" wrapText="1"/>
    </xf>
    <xf numFmtId="184" fontId="26" fillId="0" borderId="0" xfId="2" applyNumberFormat="1" applyFont="1" applyFill="1" applyBorder="1" applyAlignment="1">
      <alignment vertical="center"/>
    </xf>
    <xf numFmtId="184" fontId="26" fillId="0" borderId="0" xfId="0" applyNumberFormat="1" applyFont="1" applyFill="1" applyBorder="1" applyAlignment="1">
      <alignment vertical="center" wrapText="1"/>
    </xf>
    <xf numFmtId="185" fontId="0" fillId="0" borderId="0" xfId="0" applyNumberFormat="1" applyFont="1" applyFill="1" applyBorder="1" applyAlignment="1">
      <alignment vertical="center"/>
    </xf>
    <xf numFmtId="184" fontId="26" fillId="0" borderId="16" xfId="0" applyNumberFormat="1" applyFont="1" applyFill="1" applyBorder="1" applyAlignment="1">
      <alignment horizontal="left" vertical="center" wrapText="1"/>
    </xf>
    <xf numFmtId="187" fontId="26"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6" fillId="0" borderId="8" xfId="0" applyNumberFormat="1" applyFont="1" applyFill="1" applyBorder="1" applyAlignment="1">
      <alignment vertical="center" wrapText="1"/>
    </xf>
    <xf numFmtId="185" fontId="26" fillId="0" borderId="8" xfId="0" applyNumberFormat="1" applyFont="1" applyFill="1" applyBorder="1" applyAlignment="1">
      <alignment horizontal="center" vertical="center" wrapText="1"/>
    </xf>
    <xf numFmtId="184" fontId="26"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26" fillId="0" borderId="0" xfId="0" applyNumberFormat="1" applyFont="1" applyFill="1" applyBorder="1" applyAlignment="1">
      <alignment vertical="center"/>
    </xf>
    <xf numFmtId="184" fontId="14" fillId="0" borderId="0" xfId="2" applyNumberFormat="1" applyFont="1" applyFill="1" applyBorder="1" applyAlignment="1">
      <alignment horizontal="right" vertical="center"/>
    </xf>
    <xf numFmtId="185" fontId="26" fillId="0" borderId="0" xfId="0" applyNumberFormat="1" applyFont="1" applyFill="1" applyBorder="1" applyAlignment="1">
      <alignment vertical="center" wrapText="1"/>
    </xf>
    <xf numFmtId="185" fontId="26" fillId="0" borderId="0" xfId="0"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14" fillId="0" borderId="4"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7" fontId="14" fillId="0" borderId="11" xfId="2" applyNumberFormat="1" applyFont="1" applyFill="1" applyBorder="1" applyAlignment="1">
      <alignment horizontal="distributed" vertical="center"/>
    </xf>
    <xf numFmtId="182" fontId="0" fillId="0" borderId="0" xfId="0" applyNumberFormat="1" applyFont="1" applyFill="1" applyBorder="1">
      <alignment vertical="center"/>
    </xf>
    <xf numFmtId="185" fontId="18"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7" fillId="0" borderId="0" xfId="0" applyFont="1" applyBorder="1" applyAlignment="1">
      <alignment vertical="center"/>
    </xf>
    <xf numFmtId="0" fontId="40" fillId="0" borderId="0" xfId="0" applyFont="1" applyBorder="1" applyAlignment="1">
      <alignment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183" fontId="27" fillId="0" borderId="0" xfId="2" applyNumberFormat="1" applyFont="1" applyBorder="1" applyAlignment="1">
      <alignment horizontal="right" vertical="center"/>
    </xf>
    <xf numFmtId="178" fontId="27" fillId="0" borderId="0" xfId="0" applyNumberFormat="1" applyFont="1" applyFill="1" applyBorder="1" applyAlignment="1">
      <alignment vertical="center"/>
    </xf>
    <xf numFmtId="0" fontId="27" fillId="0" borderId="0" xfId="0" applyFont="1" applyAlignment="1">
      <alignment vertical="center"/>
    </xf>
    <xf numFmtId="178" fontId="27" fillId="0" borderId="0" xfId="0" applyNumberFormat="1" applyFont="1" applyFill="1" applyBorder="1" applyAlignment="1">
      <alignment horizontal="distributed" vertical="center"/>
    </xf>
    <xf numFmtId="0" fontId="27" fillId="0" borderId="0" xfId="0" applyFont="1" applyBorder="1" applyAlignment="1">
      <alignment horizontal="left" vertical="center"/>
    </xf>
    <xf numFmtId="178" fontId="40" fillId="0" borderId="0" xfId="0" applyNumberFormat="1" applyFont="1" applyFill="1" applyBorder="1" applyAlignment="1">
      <alignment horizontal="distributed" vertical="center"/>
    </xf>
    <xf numFmtId="183" fontId="34" fillId="0" borderId="0" xfId="2" applyNumberFormat="1" applyFont="1" applyBorder="1" applyAlignment="1">
      <alignment horizontal="right" vertical="center"/>
    </xf>
    <xf numFmtId="183" fontId="27" fillId="0" borderId="0" xfId="2" applyNumberFormat="1" applyFont="1" applyAlignment="1">
      <alignment horizontal="right" vertical="center"/>
    </xf>
    <xf numFmtId="0" fontId="28" fillId="0" borderId="0" xfId="0" applyFont="1" applyBorder="1" applyAlignment="1">
      <alignment vertical="center"/>
    </xf>
    <xf numFmtId="178" fontId="28" fillId="0" borderId="0" xfId="0" applyNumberFormat="1" applyFont="1" applyFill="1" applyBorder="1" applyAlignment="1">
      <alignment vertical="center"/>
    </xf>
    <xf numFmtId="3" fontId="11" fillId="0" borderId="3" xfId="0" applyNumberFormat="1" applyFont="1" applyFill="1" applyBorder="1" applyAlignment="1">
      <alignment horizontal="righ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183" fontId="14" fillId="0" borderId="1" xfId="0" applyNumberFormat="1" applyFont="1" applyBorder="1" applyAlignment="1">
      <alignment horizontal="right" vertical="center"/>
    </xf>
    <xf numFmtId="183" fontId="14" fillId="0" borderId="1" xfId="2" applyNumberFormat="1" applyFont="1" applyBorder="1" applyAlignment="1">
      <alignment horizontal="right" vertical="center"/>
    </xf>
    <xf numFmtId="183" fontId="1" fillId="0" borderId="1" xfId="2"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0" fontId="0" fillId="0" borderId="8" xfId="0" applyFont="1" applyFill="1" applyBorder="1" applyAlignment="1">
      <alignment horizontal="center" vertical="center" wrapText="1"/>
    </xf>
    <xf numFmtId="178" fontId="40" fillId="0" borderId="0" xfId="0" applyNumberFormat="1" applyFont="1" applyFill="1" applyBorder="1" applyAlignment="1">
      <alignment horizontal="center" vertical="center" wrapText="1"/>
    </xf>
    <xf numFmtId="181" fontId="40" fillId="0" borderId="0" xfId="2"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41"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41"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center"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6" fillId="0" borderId="0" xfId="6" quotePrefix="1" applyFont="1" applyFill="1"/>
    <xf numFmtId="0" fontId="41" fillId="0" borderId="9" xfId="0" applyFont="1" applyBorder="1" applyAlignment="1">
      <alignment vertical="center"/>
    </xf>
    <xf numFmtId="0" fontId="43" fillId="0" borderId="8" xfId="0" applyFont="1" applyBorder="1" applyAlignment="1">
      <alignment vertical="center"/>
    </xf>
    <xf numFmtId="0" fontId="43" fillId="0" borderId="0" xfId="0" applyFont="1" applyAlignment="1">
      <alignment vertical="center"/>
    </xf>
    <xf numFmtId="0" fontId="0" fillId="0" borderId="8" xfId="0" applyFill="1" applyBorder="1" applyAlignment="1">
      <alignment vertical="center"/>
    </xf>
    <xf numFmtId="0" fontId="41" fillId="0" borderId="8" xfId="0" applyFont="1" applyFill="1" applyBorder="1" applyAlignment="1">
      <alignment vertical="center"/>
    </xf>
    <xf numFmtId="58" fontId="0" fillId="0" borderId="7" xfId="0" applyNumberFormat="1" applyFont="1" applyBorder="1" applyAlignment="1">
      <alignment horizontal="distributed" vertical="center"/>
    </xf>
    <xf numFmtId="0" fontId="47" fillId="0" borderId="0" xfId="0" applyFont="1" applyFill="1" applyAlignment="1">
      <alignment vertical="center"/>
    </xf>
    <xf numFmtId="184" fontId="0" fillId="0" borderId="0" xfId="0" applyNumberFormat="1" applyFont="1" applyFill="1" applyProtection="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4" fontId="0" fillId="0" borderId="0" xfId="0" applyNumberFormat="1" applyFill="1" applyProtection="1">
      <alignment vertical="center"/>
    </xf>
    <xf numFmtId="185" fontId="0" fillId="0" borderId="0" xfId="0" applyNumberFormat="1" applyFont="1" applyFill="1" applyProtection="1">
      <alignment vertical="center"/>
    </xf>
    <xf numFmtId="184" fontId="0" fillId="0" borderId="0" xfId="2" applyNumberFormat="1" applyFont="1" applyFill="1" applyAlignment="1" applyProtection="1">
      <alignment horizontal="right" vertical="center"/>
    </xf>
    <xf numFmtId="187" fontId="0" fillId="0" borderId="0" xfId="0" applyNumberFormat="1" applyFont="1" applyFill="1" applyProtection="1">
      <alignment vertical="center"/>
    </xf>
    <xf numFmtId="184" fontId="18" fillId="0" borderId="0" xfId="2" applyNumberFormat="1" applyFont="1" applyFill="1" applyBorder="1" applyAlignment="1" applyProtection="1">
      <alignment horizontal="right" vertical="center"/>
    </xf>
    <xf numFmtId="185" fontId="0" fillId="0" borderId="3" xfId="2" applyNumberFormat="1" applyFont="1" applyFill="1" applyBorder="1" applyAlignment="1" applyProtection="1">
      <alignment vertical="center"/>
    </xf>
    <xf numFmtId="185" fontId="1" fillId="0" borderId="3" xfId="2" applyNumberFormat="1" applyFont="1" applyFill="1" applyBorder="1" applyAlignment="1" applyProtection="1">
      <alignment vertical="center"/>
    </xf>
    <xf numFmtId="185" fontId="1" fillId="0" borderId="0"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7" fontId="24" fillId="0" borderId="1" xfId="0" applyNumberFormat="1" applyFont="1" applyFill="1" applyBorder="1" applyAlignment="1" applyProtection="1">
      <alignment horizontal="center" vertical="center" wrapText="1"/>
    </xf>
    <xf numFmtId="187" fontId="23" fillId="0" borderId="1" xfId="0" applyNumberFormat="1" applyFont="1" applyFill="1" applyBorder="1" applyAlignment="1" applyProtection="1">
      <alignment horizontal="center" vertical="center" wrapText="1"/>
    </xf>
    <xf numFmtId="185" fontId="10" fillId="0" borderId="4" xfId="2" applyNumberFormat="1" applyFont="1" applyFill="1" applyBorder="1" applyAlignment="1">
      <alignment horizontal="right" vertical="center"/>
    </xf>
    <xf numFmtId="184" fontId="26" fillId="0" borderId="4" xfId="0" applyNumberFormat="1" applyFont="1" applyFill="1" applyBorder="1" applyAlignment="1">
      <alignment horizontal="center" vertical="center" wrapText="1"/>
    </xf>
    <xf numFmtId="185" fontId="0" fillId="0" borderId="3" xfId="0" applyNumberFormat="1" applyFont="1" applyFill="1" applyBorder="1" applyAlignment="1" applyProtection="1">
      <alignment horizontal="right" vertical="center"/>
    </xf>
    <xf numFmtId="187" fontId="0" fillId="0" borderId="3" xfId="2" applyNumberFormat="1" applyFont="1" applyFill="1" applyBorder="1" applyAlignment="1" applyProtection="1">
      <alignment horizontal="right" vertical="center"/>
    </xf>
    <xf numFmtId="187" fontId="0" fillId="0" borderId="3" xfId="0" applyNumberFormat="1" applyFont="1" applyFill="1" applyBorder="1" applyAlignment="1" applyProtection="1">
      <alignment horizontal="right" vertical="center"/>
    </xf>
    <xf numFmtId="187" fontId="1" fillId="0" borderId="3" xfId="2" applyNumberFormat="1" applyFont="1" applyFill="1" applyBorder="1" applyAlignment="1" applyProtection="1">
      <alignment horizontal="right" vertical="center"/>
    </xf>
    <xf numFmtId="180" fontId="1" fillId="0" borderId="3" xfId="0" applyNumberFormat="1" applyFont="1" applyFill="1" applyBorder="1" applyAlignment="1" applyProtection="1">
      <alignment horizontal="right" vertical="center"/>
    </xf>
    <xf numFmtId="184" fontId="1" fillId="0" borderId="0" xfId="0" applyNumberFormat="1" applyFont="1" applyFill="1">
      <alignment vertical="center"/>
    </xf>
    <xf numFmtId="185" fontId="1" fillId="0" borderId="0" xfId="0" applyNumberFormat="1" applyFont="1" applyFill="1">
      <alignment vertical="center"/>
    </xf>
    <xf numFmtId="185" fontId="1" fillId="0" borderId="0" xfId="0" applyNumberFormat="1" applyFont="1" applyFill="1" applyBorder="1" applyAlignment="1">
      <alignment horizontal="center" vertical="center"/>
    </xf>
    <xf numFmtId="185" fontId="26" fillId="0" borderId="1" xfId="2" applyNumberFormat="1" applyFont="1" applyFill="1" applyBorder="1" applyAlignment="1" applyProtection="1">
      <alignment vertical="center" shrinkToFit="1"/>
      <protection locked="0"/>
    </xf>
    <xf numFmtId="188" fontId="0" fillId="0" borderId="3" xfId="2" applyNumberFormat="1" applyFont="1" applyFill="1" applyBorder="1" applyAlignment="1" applyProtection="1">
      <alignment horizontal="right" vertical="center"/>
      <protection locked="0"/>
    </xf>
    <xf numFmtId="187" fontId="0" fillId="0" borderId="3" xfId="2" applyNumberFormat="1" applyFont="1" applyFill="1" applyBorder="1" applyAlignment="1" applyProtection="1">
      <alignment horizontal="right" vertical="center"/>
      <protection locked="0"/>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5" fillId="0" borderId="0" xfId="0" applyFont="1" applyFill="1">
      <alignment vertical="center"/>
    </xf>
    <xf numFmtId="38" fontId="18" fillId="0" borderId="3" xfId="4" applyFont="1" applyBorder="1"/>
    <xf numFmtId="189" fontId="1" fillId="0" borderId="1" xfId="2" applyNumberFormat="1" applyFont="1" applyFill="1" applyBorder="1" applyAlignment="1" applyProtection="1">
      <alignment horizontal="right" vertical="center"/>
      <protection locked="0"/>
    </xf>
    <xf numFmtId="0" fontId="36" fillId="0" borderId="0" xfId="0" applyFont="1" applyFill="1" applyAlignment="1">
      <alignment horizontal="right" vertical="center"/>
    </xf>
    <xf numFmtId="38" fontId="19" fillId="0" borderId="12" xfId="4" applyFont="1" applyFill="1" applyBorder="1"/>
    <xf numFmtId="38" fontId="19" fillId="0" borderId="12" xfId="4" applyFont="1" applyBorder="1"/>
    <xf numFmtId="38" fontId="19" fillId="0" borderId="3" xfId="4" applyFont="1" applyBorder="1"/>
    <xf numFmtId="0" fontId="19" fillId="0" borderId="3" xfId="0" applyFont="1" applyBorder="1" applyAlignment="1"/>
    <xf numFmtId="181" fontId="23" fillId="0" borderId="0" xfId="2" applyNumberFormat="1" applyFont="1" applyFill="1" applyBorder="1" applyAlignment="1">
      <alignment vertical="center" wrapText="1"/>
    </xf>
    <xf numFmtId="185" fontId="10" fillId="0" borderId="1" xfId="2" applyNumberFormat="1" applyFont="1" applyFill="1" applyBorder="1" applyAlignment="1" applyProtection="1">
      <alignment vertical="center" shrinkToFit="1"/>
      <protection locked="0"/>
    </xf>
    <xf numFmtId="185" fontId="10" fillId="0" borderId="1" xfId="0" applyNumberFormat="1" applyFont="1" applyFill="1" applyBorder="1" applyAlignment="1" applyProtection="1">
      <alignment vertical="center" shrinkToFit="1"/>
      <protection locked="0"/>
    </xf>
    <xf numFmtId="189" fontId="1" fillId="0" borderId="3" xfId="2" applyNumberFormat="1" applyFont="1" applyFill="1" applyBorder="1" applyAlignment="1" applyProtection="1">
      <alignment horizontal="right" vertical="center"/>
      <protection locked="0"/>
    </xf>
    <xf numFmtId="180" fontId="0" fillId="0" borderId="0" xfId="2" applyNumberFormat="1" applyFont="1">
      <alignment vertical="center"/>
    </xf>
    <xf numFmtId="180" fontId="0" fillId="0" borderId="0" xfId="2" applyNumberFormat="1" applyFont="1" applyFill="1">
      <alignment vertical="center"/>
    </xf>
    <xf numFmtId="180" fontId="22"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8"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22"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0" fontId="18" fillId="0" borderId="3" xfId="0" applyFont="1" applyBorder="1" applyAlignment="1"/>
    <xf numFmtId="0" fontId="15" fillId="0" borderId="10" xfId="7" applyFill="1" applyBorder="1"/>
    <xf numFmtId="38" fontId="18" fillId="0" borderId="10" xfId="4" applyFont="1" applyFill="1" applyBorder="1"/>
    <xf numFmtId="38" fontId="11" fillId="0" borderId="10" xfId="4" applyFont="1" applyFill="1" applyBorder="1" applyAlignment="1">
      <alignment horizontal="right"/>
    </xf>
    <xf numFmtId="185" fontId="0" fillId="0" borderId="3" xfId="0" applyNumberFormat="1" applyFont="1" applyFill="1" applyBorder="1" applyAlignment="1" applyProtection="1">
      <alignment vertical="center"/>
      <protection locked="0"/>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0" fontId="18" fillId="0" borderId="3" xfId="0" applyFont="1" applyFill="1" applyBorder="1" applyAlignment="1"/>
    <xf numFmtId="0" fontId="18" fillId="0" borderId="4" xfId="0" applyFont="1" applyFill="1" applyBorder="1" applyAlignment="1"/>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7" fillId="0" borderId="0" xfId="4" applyFont="1" applyBorder="1"/>
    <xf numFmtId="188" fontId="1" fillId="0" borderId="3"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right" vertical="center"/>
      <protection locked="0"/>
    </xf>
    <xf numFmtId="184" fontId="23" fillId="0" borderId="1" xfId="0" applyNumberFormat="1" applyFont="1" applyFill="1" applyBorder="1" applyAlignment="1">
      <alignment horizontal="center" vertical="center" wrapText="1"/>
    </xf>
    <xf numFmtId="187" fontId="1" fillId="0" borderId="3" xfId="2" applyNumberFormat="1" applyFont="1" applyFill="1" applyBorder="1" applyAlignment="1" applyProtection="1">
      <alignment vertical="center"/>
      <protection locked="0"/>
    </xf>
    <xf numFmtId="184" fontId="1" fillId="0" borderId="0" xfId="2" applyNumberFormat="1" applyFont="1" applyFill="1" applyBorder="1" applyAlignment="1">
      <alignment horizontal="center" vertical="center"/>
    </xf>
    <xf numFmtId="180" fontId="0" fillId="0" borderId="3" xfId="0" applyNumberFormat="1" applyFont="1" applyFill="1" applyBorder="1" applyAlignment="1" applyProtection="1">
      <alignment horizontal="right" vertical="center"/>
      <protection locked="0"/>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38" fontId="0" fillId="0" borderId="4" xfId="2" applyFont="1" applyFill="1" applyBorder="1" applyAlignment="1">
      <alignment horizontal="right" vertical="center"/>
    </xf>
    <xf numFmtId="197" fontId="11" fillId="0" borderId="0" xfId="0" applyNumberFormat="1" applyFont="1" applyFill="1" applyBorder="1" applyAlignment="1">
      <alignment vertical="center"/>
    </xf>
    <xf numFmtId="196" fontId="45"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185" fontId="0" fillId="0" borderId="1" xfId="0" applyNumberFormat="1" applyFont="1" applyFill="1" applyBorder="1" applyAlignment="1" applyProtection="1">
      <alignment vertical="center" shrinkToFit="1"/>
      <protection locked="0"/>
    </xf>
    <xf numFmtId="185" fontId="1" fillId="0" borderId="4" xfId="2" applyNumberFormat="1" applyFont="1" applyFill="1" applyBorder="1" applyAlignment="1" applyProtection="1">
      <alignment vertical="center" shrinkToFit="1"/>
      <protection locked="0"/>
    </xf>
    <xf numFmtId="185" fontId="0" fillId="0" borderId="4" xfId="0" applyNumberFormat="1" applyFont="1" applyFill="1" applyBorder="1" applyAlignment="1" applyProtection="1">
      <alignment vertical="center" shrinkToFit="1"/>
      <protection locked="0"/>
    </xf>
    <xf numFmtId="185" fontId="1" fillId="0" borderId="5" xfId="2" applyNumberFormat="1" applyFont="1" applyFill="1" applyBorder="1" applyAlignment="1">
      <alignment vertical="center"/>
    </xf>
    <xf numFmtId="57" fontId="0" fillId="0" borderId="0" xfId="0" applyNumberFormat="1" applyAlignment="1">
      <alignment vertical="center"/>
    </xf>
    <xf numFmtId="182" fontId="41" fillId="0" borderId="0" xfId="1" applyNumberFormat="1" applyFont="1" applyAlignment="1">
      <alignment vertical="center"/>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58" fontId="11" fillId="0" borderId="12" xfId="0" applyNumberFormat="1" applyFont="1" applyFill="1" applyBorder="1" applyAlignment="1">
      <alignment horizontal="center" vertical="center"/>
    </xf>
    <xf numFmtId="56" fontId="11" fillId="0" borderId="4" xfId="0" applyNumberFormat="1" applyFont="1" applyFill="1" applyBorder="1" applyAlignment="1">
      <alignment horizontal="center"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3" fontId="19" fillId="0" borderId="3" xfId="7" applyNumberFormat="1" applyFont="1" applyFill="1" applyBorder="1"/>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84" fontId="0" fillId="0" borderId="0" xfId="2" applyNumberFormat="1" applyFont="1" applyFill="1" applyAlignment="1">
      <alignment vertical="center"/>
    </xf>
    <xf numFmtId="184" fontId="14"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93" fontId="1" fillId="0" borderId="6" xfId="2" applyNumberFormat="1" applyFont="1" applyFill="1" applyBorder="1" applyAlignment="1" applyProtection="1">
      <alignment vertical="center"/>
      <protection locked="0"/>
    </xf>
    <xf numFmtId="198" fontId="1" fillId="0" borderId="3"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8" fontId="1" fillId="0" borderId="5"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5" fontId="26"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vertical="center" wrapText="1"/>
    </xf>
    <xf numFmtId="0" fontId="31"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1" fillId="0" borderId="1" xfId="0" applyFont="1" applyBorder="1" applyAlignment="1">
      <alignment horizontal="center" vertical="center" textRotation="255"/>
    </xf>
    <xf numFmtId="0" fontId="38" fillId="0" borderId="1" xfId="0" applyFont="1" applyFill="1" applyBorder="1" applyAlignment="1">
      <alignment horizontal="center" vertical="center" wrapText="1"/>
    </xf>
    <xf numFmtId="0" fontId="31" fillId="0" borderId="13" xfId="6" applyFont="1" applyFill="1" applyBorder="1" applyAlignment="1">
      <alignment horizontal="center" vertical="center"/>
    </xf>
    <xf numFmtId="0" fontId="10" fillId="0" borderId="1" xfId="6" applyFont="1" applyFill="1" applyBorder="1" applyAlignment="1">
      <alignment horizontal="distributed" vertical="center"/>
    </xf>
    <xf numFmtId="184" fontId="26" fillId="0" borderId="10"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3" fillId="0" borderId="12" xfId="0" applyNumberFormat="1" applyFont="1" applyFill="1" applyBorder="1" applyAlignment="1">
      <alignment horizontal="center" vertical="center" wrapText="1"/>
    </xf>
    <xf numFmtId="187" fontId="23" fillId="0" borderId="12" xfId="2" applyNumberFormat="1" applyFont="1" applyFill="1" applyBorder="1" applyAlignment="1">
      <alignment horizontal="center" vertical="center" wrapText="1"/>
    </xf>
    <xf numFmtId="187" fontId="23" fillId="0" borderId="13" xfId="2" applyNumberFormat="1" applyFont="1" applyFill="1" applyBorder="1" applyAlignment="1">
      <alignment horizontal="center" vertical="center"/>
    </xf>
    <xf numFmtId="185" fontId="23" fillId="0" borderId="13" xfId="2" applyNumberFormat="1" applyFont="1" applyFill="1" applyBorder="1" applyAlignment="1">
      <alignment horizontal="center" vertical="center"/>
    </xf>
    <xf numFmtId="185" fontId="23" fillId="0" borderId="14"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xf>
    <xf numFmtId="185" fontId="23" fillId="0" borderId="14" xfId="0" applyNumberFormat="1" applyFont="1" applyFill="1" applyBorder="1" applyAlignment="1">
      <alignment horizontal="center" vertical="center"/>
    </xf>
    <xf numFmtId="185" fontId="10" fillId="0" borderId="4" xfId="2" applyNumberFormat="1" applyFont="1" applyFill="1" applyBorder="1" applyAlignment="1">
      <alignment vertical="center" textRotation="255"/>
    </xf>
    <xf numFmtId="185" fontId="10" fillId="0" borderId="4" xfId="0" applyNumberFormat="1" applyFont="1" applyFill="1" applyBorder="1" applyAlignment="1">
      <alignment vertical="center" textRotation="255"/>
    </xf>
    <xf numFmtId="185" fontId="23" fillId="0" borderId="4" xfId="2" applyNumberFormat="1" applyFont="1" applyFill="1" applyBorder="1" applyAlignment="1">
      <alignment vertical="center" textRotation="255" wrapText="1"/>
    </xf>
    <xf numFmtId="187" fontId="10" fillId="0" borderId="2" xfId="0" applyNumberFormat="1" applyFont="1" applyFill="1" applyBorder="1" applyAlignment="1">
      <alignment horizontal="center" vertical="center" textRotation="255" wrapText="1"/>
    </xf>
    <xf numFmtId="187"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187" fontId="26" fillId="0" borderId="4" xfId="0" applyNumberFormat="1" applyFont="1" applyFill="1" applyBorder="1" applyAlignment="1">
      <alignment horizontal="center" vertical="center" wrapText="1"/>
    </xf>
    <xf numFmtId="3" fontId="11" fillId="0" borderId="3" xfId="0" applyNumberFormat="1" applyFont="1" applyFill="1" applyBorder="1" applyAlignment="1">
      <alignment horizontal="right" vertical="center"/>
    </xf>
    <xf numFmtId="0" fontId="11" fillId="0" borderId="0" xfId="0" applyFont="1" applyFill="1" applyBorder="1" applyAlignment="1">
      <alignment vertical="center"/>
    </xf>
    <xf numFmtId="0" fontId="1" fillId="0" borderId="0" xfId="8" applyAlignment="1">
      <alignment horizontal="center"/>
    </xf>
    <xf numFmtId="38" fontId="0" fillId="0" borderId="1" xfId="2" applyFont="1" applyBorder="1" applyAlignment="1">
      <alignment horizontal="left"/>
    </xf>
    <xf numFmtId="0" fontId="0" fillId="0" borderId="0" xfId="8" applyFont="1"/>
    <xf numFmtId="0" fontId="1" fillId="0" borderId="1" xfId="11" applyBorder="1" applyAlignment="1"/>
    <xf numFmtId="38" fontId="0" fillId="0" borderId="1" xfId="3" applyFont="1" applyBorder="1" applyAlignment="1"/>
    <xf numFmtId="0" fontId="1" fillId="3" borderId="1" xfId="11" applyFont="1" applyFill="1" applyBorder="1" applyAlignment="1"/>
    <xf numFmtId="38" fontId="1" fillId="3" borderId="1" xfId="3" applyFont="1" applyFill="1" applyBorder="1" applyAlignment="1"/>
    <xf numFmtId="0" fontId="0" fillId="0" borderId="1" xfId="11" applyFont="1" applyBorder="1" applyAlignment="1"/>
    <xf numFmtId="38" fontId="0" fillId="0" borderId="13" xfId="3" applyFont="1" applyBorder="1" applyAlignment="1"/>
    <xf numFmtId="0" fontId="1" fillId="0" borderId="1" xfId="11" applyFont="1" applyBorder="1" applyAlignment="1"/>
    <xf numFmtId="38" fontId="1" fillId="0" borderId="1" xfId="3" applyFont="1" applyBorder="1" applyAlignment="1"/>
    <xf numFmtId="38" fontId="1" fillId="0" borderId="13" xfId="3" applyFont="1" applyBorder="1" applyAlignment="1"/>
    <xf numFmtId="0" fontId="0" fillId="0" borderId="1" xfId="0" applyFont="1" applyBorder="1" applyAlignment="1">
      <alignment horizontal="right" vertical="center"/>
    </xf>
    <xf numFmtId="184" fontId="0" fillId="0" borderId="1" xfId="0" applyNumberFormat="1" applyFont="1" applyBorder="1" applyAlignment="1">
      <alignment horizontal="right" vertical="center"/>
    </xf>
    <xf numFmtId="0" fontId="0" fillId="0" borderId="1" xfId="0" applyFont="1" applyBorder="1" applyAlignment="1">
      <alignment horizontal="right" vertical="center"/>
    </xf>
    <xf numFmtId="184" fontId="10" fillId="0" borderId="1" xfId="0" applyNumberFormat="1" applyFont="1" applyBorder="1" applyAlignment="1">
      <alignment horizontal="right" vertical="center"/>
    </xf>
    <xf numFmtId="0" fontId="10" fillId="0" borderId="0" xfId="0" applyFont="1" applyAlignment="1">
      <alignment horizontal="left" vertical="center"/>
    </xf>
    <xf numFmtId="0" fontId="0" fillId="4" borderId="4" xfId="0" applyFill="1" applyBorder="1" applyAlignment="1">
      <alignment horizontal="center" vertical="center"/>
    </xf>
    <xf numFmtId="0" fontId="28" fillId="4" borderId="1" xfId="0" applyFont="1" applyFill="1" applyBorder="1" applyAlignment="1">
      <alignment horizontal="center" vertical="center"/>
    </xf>
    <xf numFmtId="183" fontId="27" fillId="4" borderId="1" xfId="2" applyNumberFormat="1" applyFont="1" applyFill="1" applyBorder="1" applyAlignment="1">
      <alignment horizontal="center" vertical="center"/>
    </xf>
    <xf numFmtId="183" fontId="26" fillId="0" borderId="1" xfId="2" applyNumberFormat="1" applyFont="1" applyBorder="1" applyAlignment="1">
      <alignment horizontal="right" vertical="center"/>
    </xf>
    <xf numFmtId="0" fontId="11" fillId="0" borderId="3" xfId="0" applyFont="1" applyFill="1" applyBorder="1" applyAlignment="1">
      <alignment horizontal="right" vertical="center"/>
    </xf>
    <xf numFmtId="0" fontId="11" fillId="0" borderId="3" xfId="0" applyFont="1" applyBorder="1" applyAlignment="1">
      <alignment horizontal="right" vertical="center"/>
    </xf>
    <xf numFmtId="185" fontId="26" fillId="0" borderId="1" xfId="0" applyNumberFormat="1" applyFont="1" applyFill="1" applyBorder="1" applyAlignment="1">
      <alignment horizontal="center" vertical="center" wrapText="1"/>
    </xf>
    <xf numFmtId="187" fontId="14" fillId="0" borderId="0" xfId="2" applyNumberFormat="1" applyFont="1" applyFill="1" applyBorder="1" applyAlignment="1">
      <alignment horizontal="distributed" vertical="center"/>
    </xf>
    <xf numFmtId="185" fontId="10" fillId="0" borderId="11" xfId="2" applyNumberFormat="1" applyFont="1" applyFill="1" applyBorder="1" applyAlignment="1">
      <alignment vertical="center"/>
    </xf>
    <xf numFmtId="185" fontId="10" fillId="0" borderId="2" xfId="2" applyNumberFormat="1" applyFont="1" applyFill="1" applyBorder="1" applyAlignment="1">
      <alignment vertical="center"/>
    </xf>
    <xf numFmtId="187" fontId="0" fillId="0" borderId="3" xfId="2" applyNumberFormat="1" applyFont="1" applyFill="1" applyBorder="1" applyAlignment="1" applyProtection="1">
      <alignment horizontal="distributed" vertical="center"/>
    </xf>
    <xf numFmtId="187" fontId="0" fillId="0" borderId="3" xfId="2" applyNumberFormat="1" applyFont="1" applyFill="1" applyBorder="1" applyAlignment="1" applyProtection="1">
      <alignment horizontal="center" vertical="center"/>
    </xf>
    <xf numFmtId="190" fontId="0" fillId="0" borderId="0" xfId="0" applyNumberFormat="1" applyFont="1" applyFill="1" applyBorder="1">
      <alignment vertical="center"/>
    </xf>
    <xf numFmtId="187" fontId="0" fillId="0" borderId="0" xfId="0" applyNumberFormat="1" applyFont="1" applyFill="1" applyAlignment="1">
      <alignment horizontal="right" vertical="center"/>
    </xf>
    <xf numFmtId="0" fontId="14" fillId="0" borderId="0" xfId="0" applyFont="1" applyFill="1" applyAlignment="1">
      <alignment vertical="center"/>
    </xf>
    <xf numFmtId="3" fontId="11" fillId="0" borderId="8" xfId="0" applyNumberFormat="1" applyFont="1" applyFill="1" applyBorder="1" applyAlignment="1">
      <alignment horizontal="right" vertical="center"/>
    </xf>
    <xf numFmtId="0" fontId="11" fillId="0" borderId="0" xfId="0" applyFont="1" applyFill="1" applyBorder="1" applyAlignment="1">
      <alignment vertical="center"/>
    </xf>
    <xf numFmtId="0" fontId="31" fillId="0" borderId="4" xfId="6" applyFont="1" applyFill="1" applyBorder="1" applyAlignment="1">
      <alignment horizontal="center" vertical="center"/>
    </xf>
    <xf numFmtId="0" fontId="10" fillId="0" borderId="1" xfId="0" applyFont="1" applyBorder="1" applyAlignment="1">
      <alignment horizontal="center" vertical="center"/>
    </xf>
    <xf numFmtId="0" fontId="0" fillId="0" borderId="1" xfId="0" applyFont="1" applyBorder="1" applyAlignment="1">
      <alignment horizontal="right" vertical="center"/>
    </xf>
    <xf numFmtId="0" fontId="10" fillId="0" borderId="1" xfId="0" applyFont="1" applyBorder="1" applyAlignment="1">
      <alignment horizontal="right" vertical="center"/>
    </xf>
    <xf numFmtId="179" fontId="11" fillId="0" borderId="8"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38" fontId="11" fillId="0" borderId="10" xfId="4" applyFont="1" applyBorder="1" applyAlignment="1">
      <alignment horizontal="right"/>
    </xf>
    <xf numFmtId="177" fontId="11" fillId="0" borderId="10" xfId="0" applyNumberFormat="1" applyFont="1" applyBorder="1">
      <alignment vertical="center"/>
    </xf>
    <xf numFmtId="180" fontId="31" fillId="0" borderId="10" xfId="0" applyNumberFormat="1" applyFont="1" applyBorder="1" applyAlignment="1">
      <alignment horizontal="center"/>
    </xf>
    <xf numFmtId="179" fontId="31" fillId="0" borderId="10" xfId="0" applyNumberFormat="1" applyFont="1" applyBorder="1" applyAlignment="1">
      <alignment horizontal="center"/>
    </xf>
    <xf numFmtId="3" fontId="31" fillId="0" borderId="10" xfId="0" applyNumberFormat="1" applyFont="1" applyBorder="1" applyAlignment="1">
      <alignment horizontal="center"/>
    </xf>
    <xf numFmtId="0" fontId="31" fillId="0" borderId="10" xfId="0" applyFont="1" applyBorder="1" applyAlignment="1">
      <alignment horizontal="center"/>
    </xf>
    <xf numFmtId="0" fontId="31" fillId="0" borderId="4" xfId="6" applyFont="1" applyFill="1" applyBorder="1" applyAlignment="1">
      <alignment horizontal="center" vertical="center" wrapText="1"/>
    </xf>
    <xf numFmtId="0" fontId="31" fillId="0" borderId="2" xfId="6" applyFont="1" applyFill="1" applyBorder="1" applyAlignment="1">
      <alignment horizontal="center" vertical="center"/>
    </xf>
    <xf numFmtId="0" fontId="0" fillId="0" borderId="1" xfId="8" applyFont="1" applyBorder="1"/>
    <xf numFmtId="179" fontId="10" fillId="0" borderId="0" xfId="0" applyNumberFormat="1" applyFont="1" applyBorder="1" applyAlignment="1">
      <alignment horizontal="center" vertical="center"/>
    </xf>
    <xf numFmtId="178" fontId="10" fillId="0" borderId="8" xfId="0" applyNumberFormat="1" applyFont="1" applyFill="1" applyBorder="1" applyAlignment="1">
      <alignment vertical="center"/>
    </xf>
    <xf numFmtId="181" fontId="18" fillId="0" borderId="10" xfId="2" applyNumberFormat="1" applyFont="1" applyBorder="1" applyAlignment="1">
      <alignment horizontal="right"/>
    </xf>
    <xf numFmtId="177" fontId="0" fillId="0" borderId="10" xfId="0" applyNumberFormat="1" applyBorder="1">
      <alignment vertical="center"/>
    </xf>
    <xf numFmtId="180" fontId="10" fillId="0" borderId="10" xfId="0" applyNumberFormat="1" applyFont="1" applyBorder="1" applyAlignment="1">
      <alignment horizontal="center"/>
    </xf>
    <xf numFmtId="179" fontId="10" fillId="0" borderId="10" xfId="0" applyNumberFormat="1" applyFont="1" applyBorder="1" applyAlignment="1">
      <alignment horizontal="center"/>
    </xf>
    <xf numFmtId="3" fontId="10" fillId="0" borderId="10" xfId="0" applyNumberFormat="1" applyFont="1" applyBorder="1" applyAlignment="1">
      <alignment horizontal="center"/>
    </xf>
    <xf numFmtId="176" fontId="0" fillId="0" borderId="5" xfId="0" applyNumberFormat="1" applyFont="1" applyBorder="1" applyAlignment="1">
      <alignment horizontal="center" vertical="center"/>
    </xf>
    <xf numFmtId="187" fontId="10" fillId="0" borderId="8" xfId="0" applyNumberFormat="1" applyFont="1" applyBorder="1" applyAlignment="1">
      <alignment horizontal="right" vertical="center"/>
    </xf>
    <xf numFmtId="187" fontId="0" fillId="0" borderId="3" xfId="0" applyNumberFormat="1" applyFont="1" applyBorder="1" applyAlignment="1">
      <alignment horizontal="right" vertical="center"/>
    </xf>
    <xf numFmtId="187" fontId="10" fillId="0" borderId="3" xfId="0" applyNumberFormat="1" applyFont="1" applyBorder="1" applyAlignment="1">
      <alignment horizontal="right" vertical="center"/>
    </xf>
    <xf numFmtId="179" fontId="0" fillId="0" borderId="3" xfId="0" applyNumberFormat="1" applyFont="1" applyBorder="1" applyAlignment="1">
      <alignment horizontal="center" vertical="center"/>
    </xf>
    <xf numFmtId="180" fontId="10" fillId="0" borderId="8" xfId="0" applyNumberFormat="1" applyFont="1" applyBorder="1" applyAlignment="1">
      <alignment horizontal="center" vertical="center"/>
    </xf>
    <xf numFmtId="180" fontId="0" fillId="0" borderId="3" xfId="0" applyNumberFormat="1" applyFont="1" applyBorder="1" applyAlignment="1">
      <alignment horizontal="center" vertical="center"/>
    </xf>
    <xf numFmtId="188" fontId="1" fillId="0" borderId="3" xfId="2" applyNumberFormat="1" applyFont="1" applyFill="1" applyBorder="1" applyAlignment="1">
      <alignment horizontal="right" vertical="center"/>
    </xf>
    <xf numFmtId="192" fontId="1" fillId="0" borderId="3" xfId="2" applyNumberFormat="1" applyFont="1" applyFill="1" applyBorder="1" applyAlignment="1">
      <alignment horizontal="right" vertical="center"/>
    </xf>
    <xf numFmtId="0" fontId="0" fillId="0" borderId="12" xfId="0" applyFont="1" applyBorder="1" applyAlignment="1">
      <alignment horizontal="center" vertical="center"/>
    </xf>
    <xf numFmtId="0" fontId="0" fillId="0" borderId="12" xfId="0" applyFont="1" applyBorder="1" applyAlignment="1">
      <alignment horizontal="right" vertical="center"/>
    </xf>
    <xf numFmtId="183" fontId="14" fillId="0" borderId="12" xfId="0" applyNumberFormat="1" applyFont="1" applyBorder="1" applyAlignment="1">
      <alignment horizontal="right" vertical="center"/>
    </xf>
    <xf numFmtId="183" fontId="14" fillId="0" borderId="12" xfId="2" applyNumberFormat="1" applyFont="1" applyBorder="1" applyAlignment="1">
      <alignment horizontal="right" vertical="center"/>
    </xf>
    <xf numFmtId="183" fontId="1" fillId="0" borderId="12" xfId="2" applyNumberFormat="1" applyFont="1" applyBorder="1" applyAlignment="1">
      <alignment horizontal="right" vertical="center"/>
    </xf>
    <xf numFmtId="38" fontId="35" fillId="0" borderId="0" xfId="4" applyFont="1" applyBorder="1" applyAlignment="1">
      <alignment vertical="center"/>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8"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8" xfId="0" applyNumberFormat="1" applyFont="1" applyFill="1" applyBorder="1" applyAlignment="1" applyProtection="1">
      <alignment vertical="center"/>
      <protection locked="0"/>
    </xf>
    <xf numFmtId="3" fontId="11" fillId="0" borderId="5" xfId="0" applyNumberFormat="1" applyFont="1" applyFill="1" applyBorder="1" applyAlignment="1" applyProtection="1">
      <alignment vertical="center"/>
      <protection locked="0"/>
    </xf>
    <xf numFmtId="0" fontId="11" fillId="0" borderId="0" xfId="0" applyFont="1" applyFill="1" applyBorder="1" applyAlignment="1">
      <alignment vertical="center"/>
    </xf>
    <xf numFmtId="0" fontId="11" fillId="0" borderId="0" xfId="0" applyFont="1" applyFill="1" applyAlignment="1">
      <alignment horizontal="right" vertical="center"/>
    </xf>
    <xf numFmtId="185" fontId="1" fillId="0" borderId="8" xfId="2" applyNumberFormat="1" applyFont="1" applyFill="1" applyBorder="1" applyAlignment="1" applyProtection="1">
      <alignment horizontal="right" vertical="center"/>
    </xf>
    <xf numFmtId="187" fontId="1" fillId="0" borderId="5" xfId="2" applyNumberFormat="1" applyFont="1" applyFill="1" applyBorder="1" applyAlignment="1" applyProtection="1">
      <alignment vertical="center"/>
    </xf>
    <xf numFmtId="187" fontId="1" fillId="0" borderId="3" xfId="2" applyNumberFormat="1" applyFont="1" applyFill="1" applyBorder="1" applyAlignment="1" applyProtection="1">
      <alignment vertical="center"/>
    </xf>
    <xf numFmtId="185" fontId="1" fillId="0" borderId="3" xfId="2" applyNumberFormat="1" applyFont="1" applyFill="1" applyBorder="1" applyAlignment="1" applyProtection="1">
      <alignment horizontal="right" vertical="center"/>
    </xf>
    <xf numFmtId="187" fontId="1" fillId="0" borderId="3" xfId="0" applyNumberFormat="1" applyFont="1" applyFill="1" applyBorder="1" applyAlignment="1" applyProtection="1">
      <alignment horizontal="right" vertical="center"/>
      <protection locked="0"/>
    </xf>
    <xf numFmtId="187" fontId="0" fillId="0" borderId="3" xfId="0" applyNumberFormat="1" applyFont="1" applyFill="1" applyBorder="1" applyAlignment="1" applyProtection="1">
      <alignment horizontal="right" vertical="center"/>
      <protection locked="0"/>
    </xf>
    <xf numFmtId="185" fontId="1" fillId="0" borderId="30"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5" fontId="0" fillId="0" borderId="3" xfId="0"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distributed" vertical="center"/>
    </xf>
    <xf numFmtId="185" fontId="1" fillId="0" borderId="0" xfId="0" applyNumberFormat="1" applyFont="1" applyFill="1" applyBorder="1" applyAlignment="1">
      <alignment vertical="center"/>
    </xf>
    <xf numFmtId="185" fontId="1" fillId="0" borderId="31" xfId="2" applyNumberFormat="1" applyFont="1" applyFill="1" applyBorder="1" applyAlignment="1" applyProtection="1">
      <alignment horizontal="right" vertical="center"/>
      <protection locked="0"/>
    </xf>
    <xf numFmtId="185" fontId="0" fillId="0" borderId="3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vertical="center"/>
      <protection locked="0"/>
    </xf>
    <xf numFmtId="185" fontId="0" fillId="0" borderId="1" xfId="0" applyNumberFormat="1" applyFont="1" applyFill="1" applyBorder="1" applyAlignment="1" applyProtection="1">
      <alignment vertical="center"/>
      <protection locked="0"/>
    </xf>
    <xf numFmtId="189" fontId="1" fillId="0" borderId="13" xfId="2" applyNumberFormat="1" applyFont="1" applyFill="1" applyBorder="1" applyAlignment="1" applyProtection="1">
      <alignment vertical="center"/>
      <protection locked="0"/>
    </xf>
    <xf numFmtId="189" fontId="1" fillId="0" borderId="1" xfId="2" applyNumberFormat="1" applyFont="1" applyFill="1" applyBorder="1" applyAlignment="1" applyProtection="1">
      <alignment vertical="center"/>
      <protection locked="0"/>
    </xf>
    <xf numFmtId="189" fontId="1" fillId="0" borderId="7" xfId="2" applyNumberFormat="1" applyFont="1" applyFill="1" applyBorder="1" applyAlignment="1" applyProtection="1">
      <alignment horizontal="right" vertical="center"/>
      <protection locked="0"/>
    </xf>
    <xf numFmtId="189" fontId="1" fillId="0" borderId="12" xfId="2" applyNumberFormat="1" applyFont="1" applyFill="1" applyBorder="1" applyAlignment="1" applyProtection="1">
      <alignment horizontal="right" vertical="center"/>
      <protection locked="0"/>
    </xf>
    <xf numFmtId="187" fontId="0" fillId="0" borderId="0" xfId="2" applyNumberFormat="1" applyFont="1" applyFill="1" applyBorder="1" applyAlignment="1">
      <alignment horizontal="center"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202" fontId="11" fillId="0" borderId="8" xfId="0" applyNumberFormat="1" applyFont="1" applyFill="1" applyBorder="1" applyAlignment="1">
      <alignment horizontal="center" vertical="center"/>
    </xf>
    <xf numFmtId="185" fontId="0" fillId="0" borderId="10" xfId="2" applyNumberFormat="1" applyFont="1" applyFill="1" applyBorder="1" applyAlignment="1">
      <alignment vertical="center"/>
    </xf>
    <xf numFmtId="184" fontId="0" fillId="0" borderId="8" xfId="0" applyNumberFormat="1" applyFont="1" applyFill="1" applyBorder="1">
      <alignment vertical="center"/>
    </xf>
    <xf numFmtId="184" fontId="0" fillId="0" borderId="5" xfId="0" applyNumberFormat="1" applyFill="1" applyBorder="1">
      <alignment vertical="center"/>
    </xf>
    <xf numFmtId="185" fontId="14" fillId="0" borderId="3" xfId="0" applyNumberFormat="1" applyFont="1" applyFill="1" applyBorder="1">
      <alignment vertical="center"/>
    </xf>
    <xf numFmtId="185" fontId="14" fillId="0" borderId="3" xfId="0" applyNumberFormat="1" applyFont="1" applyFill="1" applyBorder="1" applyAlignment="1">
      <alignment horizontal="right" vertical="center"/>
    </xf>
    <xf numFmtId="185" fontId="14" fillId="0" borderId="1" xfId="0" applyNumberFormat="1" applyFont="1" applyFill="1" applyBorder="1" applyAlignment="1">
      <alignment horizontal="right" vertical="center"/>
    </xf>
    <xf numFmtId="49" fontId="0" fillId="0" borderId="0" xfId="0" applyNumberFormat="1" applyFont="1" applyFill="1" applyBorder="1">
      <alignment vertical="center"/>
    </xf>
    <xf numFmtId="185" fontId="1" fillId="0" borderId="3" xfId="2" applyNumberFormat="1" applyFont="1" applyFill="1" applyBorder="1" applyAlignment="1">
      <alignment vertical="center"/>
    </xf>
    <xf numFmtId="185" fontId="0" fillId="0" borderId="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5" fontId="10" fillId="0" borderId="8" xfId="2" applyNumberFormat="1" applyFont="1" applyFill="1" applyBorder="1" applyAlignment="1">
      <alignment vertical="center"/>
    </xf>
    <xf numFmtId="185" fontId="10" fillId="0" borderId="3" xfId="2" applyNumberFormat="1" applyFont="1" applyFill="1" applyBorder="1" applyAlignment="1">
      <alignment vertical="center"/>
    </xf>
    <xf numFmtId="187" fontId="1"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vertical="center"/>
    </xf>
    <xf numFmtId="185" fontId="10" fillId="0" borderId="3" xfId="2" applyNumberFormat="1" applyFont="1" applyFill="1" applyBorder="1" applyAlignment="1" applyProtection="1">
      <alignment horizontal="right" vertical="center"/>
    </xf>
    <xf numFmtId="185" fontId="0" fillId="0" borderId="12" xfId="2" applyNumberFormat="1" applyFont="1" applyFill="1" applyBorder="1" applyAlignment="1" applyProtection="1">
      <alignment vertical="center"/>
    </xf>
    <xf numFmtId="185" fontId="1" fillId="0" borderId="4" xfId="2" applyNumberFormat="1" applyFont="1" applyFill="1" applyBorder="1" applyAlignment="1" applyProtection="1">
      <alignment vertical="center"/>
      <protection locked="0"/>
    </xf>
    <xf numFmtId="185" fontId="0" fillId="0" borderId="0" xfId="2" applyNumberFormat="1" applyFont="1" applyFill="1" applyBorder="1" applyAlignment="1" applyProtection="1">
      <alignment horizontal="right" vertical="center"/>
      <protection locked="0"/>
    </xf>
    <xf numFmtId="185" fontId="0" fillId="0" borderId="1" xfId="2" applyNumberFormat="1" applyFont="1" applyFill="1" applyBorder="1" applyAlignment="1" applyProtection="1">
      <alignment vertical="center"/>
    </xf>
    <xf numFmtId="0" fontId="48" fillId="0" borderId="0" xfId="0" applyFont="1">
      <alignment vertical="center"/>
    </xf>
    <xf numFmtId="179" fontId="48" fillId="0" borderId="0" xfId="0" applyNumberFormat="1" applyFont="1">
      <alignment vertical="center"/>
    </xf>
    <xf numFmtId="180" fontId="48" fillId="0" borderId="0" xfId="0" applyNumberFormat="1" applyFont="1" applyAlignment="1">
      <alignment horizontal="center" vertical="center"/>
    </xf>
    <xf numFmtId="177" fontId="48" fillId="0" borderId="0" xfId="0" applyNumberFormat="1" applyFont="1">
      <alignment vertical="center"/>
    </xf>
    <xf numFmtId="178" fontId="48" fillId="0" borderId="0" xfId="0" applyNumberFormat="1" applyFont="1" applyFill="1" applyAlignment="1">
      <alignment horizontal="center" vertical="center"/>
    </xf>
    <xf numFmtId="178" fontId="48" fillId="0" borderId="0" xfId="0" applyNumberFormat="1" applyFont="1" applyFill="1">
      <alignment vertical="center"/>
    </xf>
    <xf numFmtId="0" fontId="48" fillId="0" borderId="0" xfId="0" applyFont="1" applyFill="1">
      <alignment vertical="center"/>
    </xf>
    <xf numFmtId="0" fontId="49" fillId="0" borderId="0" xfId="0" applyFont="1">
      <alignment vertical="center"/>
    </xf>
    <xf numFmtId="178" fontId="50" fillId="0" borderId="0" xfId="0" applyNumberFormat="1" applyFont="1" applyFill="1">
      <alignment vertical="center"/>
    </xf>
    <xf numFmtId="0" fontId="49" fillId="0" borderId="0" xfId="0" applyFont="1" applyFill="1">
      <alignment vertical="center"/>
    </xf>
    <xf numFmtId="0" fontId="48" fillId="0" borderId="0" xfId="0" applyFont="1" applyAlignment="1">
      <alignment vertical="center"/>
    </xf>
    <xf numFmtId="203" fontId="48" fillId="0" borderId="0" xfId="0" applyNumberFormat="1" applyFont="1" applyAlignment="1">
      <alignment vertical="center"/>
    </xf>
    <xf numFmtId="0" fontId="48" fillId="0" borderId="0" xfId="0" applyFont="1" applyBorder="1" applyAlignment="1">
      <alignment horizontal="left" vertical="top"/>
    </xf>
    <xf numFmtId="177" fontId="51" fillId="0" borderId="0" xfId="0" applyNumberFormat="1" applyFont="1" applyBorder="1" applyAlignment="1">
      <alignment horizontal="center" vertical="center" wrapText="1"/>
    </xf>
    <xf numFmtId="178" fontId="48" fillId="0" borderId="0" xfId="0" applyNumberFormat="1" applyFont="1" applyFill="1" applyBorder="1" applyAlignment="1">
      <alignment horizontal="center" vertical="center" wrapText="1"/>
    </xf>
    <xf numFmtId="178" fontId="54" fillId="0" borderId="0" xfId="0" applyNumberFormat="1" applyFont="1" applyFill="1" applyBorder="1" applyAlignment="1">
      <alignment horizontal="center" vertical="center" wrapText="1"/>
    </xf>
    <xf numFmtId="0" fontId="54"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0" xfId="0" applyFont="1" applyBorder="1" applyAlignment="1">
      <alignment horizontal="left"/>
    </xf>
    <xf numFmtId="3" fontId="48" fillId="0" borderId="0" xfId="0" applyNumberFormat="1" applyFont="1" applyBorder="1" applyAlignment="1">
      <alignment horizontal="center"/>
    </xf>
    <xf numFmtId="179" fontId="48" fillId="0" borderId="0" xfId="0" applyNumberFormat="1" applyFont="1" applyBorder="1" applyAlignment="1">
      <alignment horizontal="center"/>
    </xf>
    <xf numFmtId="180" fontId="48" fillId="0" borderId="0" xfId="0" applyNumberFormat="1" applyFont="1" applyBorder="1" applyAlignment="1">
      <alignment horizontal="center"/>
    </xf>
    <xf numFmtId="0" fontId="55" fillId="0" borderId="0" xfId="0" applyFont="1" applyFill="1" applyBorder="1" applyAlignment="1">
      <alignment horizontal="center" vertical="center" wrapText="1"/>
    </xf>
    <xf numFmtId="0" fontId="52" fillId="0" borderId="0" xfId="0" applyFont="1" applyAlignment="1">
      <alignment horizontal="left" vertical="center"/>
    </xf>
    <xf numFmtId="177" fontId="48" fillId="0" borderId="0" xfId="0" applyNumberFormat="1" applyFont="1" applyBorder="1" applyAlignment="1">
      <alignment horizontal="right" vertical="center"/>
    </xf>
    <xf numFmtId="185" fontId="48" fillId="0" borderId="0" xfId="0" applyNumberFormat="1" applyFont="1" applyFill="1" applyBorder="1" applyAlignment="1">
      <alignment horizontal="right" vertical="center"/>
    </xf>
    <xf numFmtId="185" fontId="48" fillId="0" borderId="0" xfId="0" applyNumberFormat="1" applyFont="1" applyFill="1" applyBorder="1" applyAlignment="1">
      <alignment vertical="center"/>
    </xf>
    <xf numFmtId="185" fontId="48" fillId="0" borderId="0" xfId="0" applyNumberFormat="1" applyFont="1" applyBorder="1" applyAlignment="1">
      <alignment vertical="center"/>
    </xf>
    <xf numFmtId="185" fontId="48" fillId="0" borderId="0" xfId="0" applyNumberFormat="1" applyFont="1" applyAlignment="1">
      <alignment vertical="center"/>
    </xf>
    <xf numFmtId="185" fontId="1" fillId="0" borderId="5" xfId="2" applyNumberFormat="1" applyFont="1" applyFill="1" applyBorder="1" applyAlignment="1" applyProtection="1">
      <alignment horizontal="right" vertical="center"/>
      <protection locked="0"/>
    </xf>
    <xf numFmtId="184" fontId="26" fillId="0" borderId="4" xfId="0" applyNumberFormat="1" applyFont="1" applyFill="1" applyBorder="1" applyAlignment="1">
      <alignment horizontal="center" vertical="center" wrapText="1"/>
    </xf>
    <xf numFmtId="185" fontId="10" fillId="0" borderId="1"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center" vertical="center"/>
    </xf>
    <xf numFmtId="3" fontId="11" fillId="0" borderId="6" xfId="0" applyNumberFormat="1" applyFont="1" applyBorder="1" applyAlignment="1">
      <alignment horizontal="right" vertical="center"/>
    </xf>
    <xf numFmtId="3" fontId="11" fillId="0" borderId="7" xfId="0" applyNumberFormat="1" applyFont="1" applyBorder="1" applyAlignment="1">
      <alignment horizontal="right" vertical="center"/>
    </xf>
    <xf numFmtId="0" fontId="11" fillId="0" borderId="12" xfId="0" applyFont="1" applyBorder="1" applyAlignment="1">
      <alignment horizontal="right" vertical="center"/>
    </xf>
    <xf numFmtId="38" fontId="11" fillId="0" borderId="12" xfId="2" applyFont="1" applyBorder="1" applyAlignment="1">
      <alignment horizontal="right" vertical="center"/>
    </xf>
    <xf numFmtId="0" fontId="11" fillId="0" borderId="4" xfId="0" applyFont="1" applyFill="1" applyBorder="1" applyAlignment="1" applyProtection="1">
      <alignment horizontal="center" vertical="center"/>
      <protection locked="0"/>
    </xf>
    <xf numFmtId="3" fontId="11" fillId="0" borderId="9" xfId="0" applyNumberFormat="1" applyFont="1" applyFill="1" applyBorder="1" applyAlignment="1" applyProtection="1">
      <alignment vertical="center"/>
      <protection locked="0"/>
    </xf>
    <xf numFmtId="3" fontId="11" fillId="0" borderId="2" xfId="0" applyNumberFormat="1" applyFont="1" applyFill="1" applyBorder="1" applyAlignment="1" applyProtection="1">
      <alignment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0" fontId="11" fillId="0" borderId="12" xfId="0" applyFont="1" applyFill="1" applyBorder="1" applyAlignment="1" applyProtection="1">
      <alignment horizontal="center" vertical="center"/>
      <protection locked="0"/>
    </xf>
    <xf numFmtId="3" fontId="11" fillId="0" borderId="12" xfId="0" applyNumberFormat="1" applyFont="1" applyFill="1" applyBorder="1" applyProtection="1">
      <alignment vertical="center"/>
      <protection locked="0"/>
    </xf>
    <xf numFmtId="38" fontId="11" fillId="0" borderId="3" xfId="2" applyFont="1" applyFill="1" applyBorder="1" applyProtection="1">
      <alignment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38" fontId="11" fillId="0" borderId="4" xfId="2" applyFont="1" applyFill="1" applyBorder="1" applyProtection="1">
      <alignment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0" fontId="11" fillId="0" borderId="12" xfId="0" applyFont="1" applyFill="1" applyBorder="1" applyAlignment="1" applyProtection="1">
      <alignment horizontal="center" vertical="center" wrapText="1"/>
      <protection locked="0"/>
    </xf>
    <xf numFmtId="38" fontId="11" fillId="0" borderId="12" xfId="2" applyFont="1" applyFill="1" applyBorder="1" applyProtection="1">
      <alignment vertical="center"/>
      <protection locked="0"/>
    </xf>
    <xf numFmtId="0" fontId="11" fillId="0" borderId="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187" fontId="10" fillId="0" borderId="4" xfId="2" applyNumberFormat="1" applyFont="1" applyFill="1" applyBorder="1" applyAlignment="1" applyProtection="1">
      <alignment horizontal="center" vertical="center"/>
    </xf>
    <xf numFmtId="185" fontId="10" fillId="0" borderId="4" xfId="2" applyNumberFormat="1" applyFont="1" applyFill="1" applyBorder="1" applyAlignment="1" applyProtection="1">
      <alignment horizontal="right" vertical="center"/>
      <protection locked="0"/>
    </xf>
    <xf numFmtId="189" fontId="10" fillId="0" borderId="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0" fillId="0" borderId="1"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 fillId="0" borderId="5" xfId="2" applyNumberFormat="1" applyFont="1" applyFill="1" applyBorder="1" applyAlignment="1">
      <alignment vertical="center"/>
    </xf>
    <xf numFmtId="185" fontId="10" fillId="0" borderId="4" xfId="2" applyNumberFormat="1" applyFont="1" applyFill="1" applyBorder="1" applyAlignment="1">
      <alignment vertical="center"/>
    </xf>
    <xf numFmtId="185" fontId="1" fillId="0" borderId="3" xfId="2" applyNumberFormat="1" applyFont="1" applyFill="1" applyBorder="1" applyAlignment="1">
      <alignment vertical="center"/>
    </xf>
    <xf numFmtId="0" fontId="0" fillId="0" borderId="0" xfId="0" applyBorder="1" applyAlignment="1">
      <alignment horizontal="distributed" vertical="center"/>
    </xf>
    <xf numFmtId="185" fontId="1" fillId="0" borderId="5" xfId="2" applyNumberFormat="1" applyFont="1" applyFill="1" applyBorder="1" applyAlignment="1" applyProtection="1">
      <alignment horizontal="right" vertical="center"/>
      <protection locked="0"/>
    </xf>
    <xf numFmtId="185" fontId="1" fillId="0" borderId="6"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vertical="center"/>
      <protection locked="0"/>
    </xf>
    <xf numFmtId="185" fontId="10" fillId="0" borderId="33"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xf>
    <xf numFmtId="185" fontId="10" fillId="0" borderId="8" xfId="2" applyNumberFormat="1" applyFont="1" applyFill="1" applyBorder="1" applyAlignment="1" applyProtection="1">
      <alignment horizontal="right" vertical="center"/>
    </xf>
    <xf numFmtId="185" fontId="10" fillId="0" borderId="33" xfId="2" applyNumberFormat="1" applyFont="1" applyFill="1" applyBorder="1" applyAlignment="1" applyProtection="1">
      <alignment horizontal="right" vertical="center"/>
    </xf>
    <xf numFmtId="185" fontId="0" fillId="0" borderId="12" xfId="0" applyNumberFormat="1" applyFont="1" applyFill="1" applyBorder="1" applyAlignment="1" applyProtection="1">
      <alignment vertical="center"/>
      <protection locked="0"/>
    </xf>
    <xf numFmtId="185" fontId="10" fillId="0" borderId="4" xfId="0" applyNumberFormat="1" applyFont="1" applyFill="1" applyBorder="1" applyAlignment="1" applyProtection="1">
      <alignment vertical="center"/>
      <protection locked="0"/>
    </xf>
    <xf numFmtId="185" fontId="10" fillId="0" borderId="2"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horizontal="distributed" vertical="center"/>
    </xf>
    <xf numFmtId="187" fontId="0" fillId="0" borderId="5" xfId="0" applyNumberFormat="1" applyFont="1" applyFill="1" applyBorder="1" applyAlignment="1" applyProtection="1">
      <alignment horizontal="right" vertical="center"/>
      <protection locked="0"/>
    </xf>
    <xf numFmtId="187" fontId="0" fillId="0" borderId="7" xfId="0" applyNumberFormat="1" applyFont="1" applyFill="1" applyBorder="1" applyAlignment="1">
      <alignment horizontal="right" vertical="center"/>
    </xf>
    <xf numFmtId="187" fontId="1" fillId="0" borderId="5" xfId="2" applyNumberFormat="1" applyFont="1" applyFill="1" applyBorder="1" applyAlignment="1" applyProtection="1">
      <alignment vertical="center"/>
      <protection locked="0"/>
    </xf>
    <xf numFmtId="187" fontId="27" fillId="0" borderId="0" xfId="0" applyNumberFormat="1" applyFont="1" applyFill="1" applyBorder="1" applyAlignment="1">
      <alignment horizontal="left" vertical="center"/>
    </xf>
    <xf numFmtId="0" fontId="11" fillId="0" borderId="0" xfId="0" applyFont="1" applyFill="1" applyAlignment="1">
      <alignment horizontal="left" vertical="center"/>
    </xf>
    <xf numFmtId="187" fontId="0" fillId="0" borderId="6" xfId="2" applyNumberFormat="1" applyFont="1" applyFill="1" applyBorder="1" applyAlignment="1" applyProtection="1">
      <alignment horizontal="distributed" vertical="center"/>
    </xf>
    <xf numFmtId="187" fontId="10" fillId="0" borderId="4" xfId="2" applyNumberFormat="1" applyFont="1" applyFill="1" applyBorder="1" applyAlignment="1" applyProtection="1">
      <alignment horizontal="distributed" vertical="center"/>
    </xf>
    <xf numFmtId="185" fontId="0" fillId="0" borderId="12" xfId="2" applyNumberFormat="1" applyFont="1" applyFill="1" applyBorder="1" applyAlignment="1" applyProtection="1">
      <alignment horizontal="right" vertical="center"/>
    </xf>
    <xf numFmtId="187" fontId="0" fillId="0" borderId="12" xfId="0" applyNumberFormat="1" applyFont="1" applyFill="1" applyBorder="1" applyAlignment="1" applyProtection="1">
      <alignment horizontal="right" vertical="center"/>
    </xf>
    <xf numFmtId="187" fontId="10" fillId="0" borderId="4" xfId="0" applyNumberFormat="1" applyFont="1" applyFill="1" applyBorder="1" applyAlignment="1" applyProtection="1">
      <alignment horizontal="right" vertical="center"/>
      <protection locked="0"/>
    </xf>
    <xf numFmtId="187" fontId="1" fillId="0" borderId="12" xfId="2" applyNumberFormat="1" applyFont="1" applyFill="1" applyBorder="1" applyAlignment="1" applyProtection="1">
      <alignment horizontal="right" vertical="center"/>
    </xf>
    <xf numFmtId="180" fontId="1" fillId="0" borderId="12" xfId="0" applyNumberFormat="1" applyFont="1" applyFill="1" applyBorder="1" applyAlignment="1" applyProtection="1">
      <alignment horizontal="right" vertical="center"/>
    </xf>
    <xf numFmtId="187" fontId="10" fillId="0" borderId="4" xfId="2" applyNumberFormat="1" applyFont="1" applyFill="1" applyBorder="1" applyAlignment="1" applyProtection="1">
      <alignment horizontal="right" vertical="center"/>
      <protection locked="0"/>
    </xf>
    <xf numFmtId="180" fontId="10" fillId="0" borderId="4" xfId="0" applyNumberFormat="1" applyFont="1" applyFill="1" applyBorder="1" applyAlignment="1" applyProtection="1">
      <alignment horizontal="right" vertical="center"/>
      <protection locked="0"/>
    </xf>
    <xf numFmtId="187" fontId="0" fillId="0" borderId="12" xfId="2" applyNumberFormat="1" applyFont="1" applyFill="1" applyBorder="1" applyAlignment="1">
      <alignment horizontal="right" vertical="center"/>
    </xf>
    <xf numFmtId="188" fontId="10" fillId="0" borderId="4" xfId="2" applyNumberFormat="1" applyFont="1" applyFill="1" applyBorder="1" applyAlignment="1" applyProtection="1">
      <alignment horizontal="right" vertical="center"/>
      <protection locked="0"/>
    </xf>
    <xf numFmtId="187" fontId="1" fillId="0" borderId="12" xfId="2" applyNumberFormat="1" applyFont="1" applyFill="1" applyBorder="1" applyAlignment="1" applyProtection="1">
      <alignment vertical="center"/>
    </xf>
    <xf numFmtId="187" fontId="10" fillId="0" borderId="2" xfId="2" applyNumberFormat="1" applyFont="1" applyFill="1" applyBorder="1" applyAlignment="1" applyProtection="1">
      <alignment vertical="center"/>
      <protection locked="0"/>
    </xf>
    <xf numFmtId="187" fontId="10" fillId="0" borderId="4" xfId="2" applyNumberFormat="1" applyFont="1" applyFill="1" applyBorder="1" applyAlignment="1" applyProtection="1">
      <alignment vertical="center"/>
      <protection locked="0"/>
    </xf>
    <xf numFmtId="187" fontId="0" fillId="0" borderId="12" xfId="2" applyNumberFormat="1" applyFont="1" applyFill="1" applyBorder="1" applyAlignment="1" applyProtection="1">
      <alignment horizontal="right" vertical="center"/>
    </xf>
    <xf numFmtId="184" fontId="26" fillId="0" borderId="4" xfId="2" applyNumberFormat="1" applyFont="1" applyFill="1" applyBorder="1" applyAlignment="1" applyProtection="1">
      <alignment horizontal="center" vertical="center" wrapText="1"/>
    </xf>
    <xf numFmtId="189" fontId="0" fillId="0" borderId="0" xfId="2" applyNumberFormat="1" applyFont="1" applyFill="1" applyBorder="1" applyAlignment="1">
      <alignment vertical="center"/>
    </xf>
    <xf numFmtId="38" fontId="1" fillId="0" borderId="3" xfId="2" applyNumberFormat="1" applyFont="1" applyFill="1" applyBorder="1" applyAlignment="1" applyProtection="1">
      <alignment vertical="center"/>
      <protection locked="0"/>
    </xf>
    <xf numFmtId="185" fontId="1" fillId="0" borderId="3" xfId="2" quotePrefix="1" applyNumberFormat="1" applyFont="1" applyFill="1" applyBorder="1" applyAlignment="1" applyProtection="1">
      <alignment horizontal="right" vertical="center"/>
      <protection locked="0"/>
    </xf>
    <xf numFmtId="185" fontId="0" fillId="0" borderId="3" xfId="2" quotePrefix="1" applyNumberFormat="1" applyFont="1" applyFill="1" applyBorder="1" applyAlignment="1" applyProtection="1">
      <alignment horizontal="right" vertical="center"/>
      <protection locked="0"/>
    </xf>
    <xf numFmtId="184" fontId="1" fillId="0" borderId="3" xfId="2" applyNumberFormat="1" applyFont="1" applyFill="1" applyBorder="1" applyAlignment="1" applyProtection="1">
      <alignment horizontal="right" vertical="center"/>
      <protection locked="0"/>
    </xf>
    <xf numFmtId="38" fontId="1" fillId="0" borderId="12" xfId="2" applyNumberFormat="1" applyFont="1" applyFill="1" applyBorder="1" applyAlignment="1" applyProtection="1">
      <alignment vertical="center"/>
      <protection locked="0"/>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38" fontId="1" fillId="0" borderId="4" xfId="2" applyNumberFormat="1" applyFont="1" applyFill="1" applyBorder="1" applyAlignment="1" applyProtection="1">
      <alignment vertical="center"/>
      <protection locked="0"/>
    </xf>
    <xf numFmtId="187" fontId="26" fillId="0" borderId="4" xfId="0" applyNumberFormat="1" applyFont="1" applyFill="1" applyBorder="1" applyAlignment="1" applyProtection="1">
      <alignment horizontal="center" vertical="center" wrapText="1"/>
    </xf>
    <xf numFmtId="187" fontId="23" fillId="0" borderId="4" xfId="0" applyNumberFormat="1" applyFont="1" applyFill="1" applyBorder="1" applyAlignment="1" applyProtection="1">
      <alignment horizontal="center" vertical="center" wrapText="1"/>
    </xf>
    <xf numFmtId="185" fontId="10" fillId="0" borderId="0"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vertical="center"/>
    </xf>
    <xf numFmtId="187" fontId="0" fillId="0" borderId="8" xfId="2" applyNumberFormat="1" applyFont="1" applyBorder="1" applyAlignment="1">
      <alignment horizontal="right" vertical="center"/>
    </xf>
    <xf numFmtId="183" fontId="0" fillId="0" borderId="0" xfId="0" applyNumberFormat="1" applyAlignment="1">
      <alignment vertical="center"/>
    </xf>
    <xf numFmtId="187" fontId="1" fillId="0" borderId="9" xfId="2" applyNumberFormat="1" applyFont="1" applyFill="1" applyBorder="1" applyAlignment="1">
      <alignment horizontal="right" vertical="center"/>
    </xf>
    <xf numFmtId="38" fontId="11" fillId="0" borderId="0" xfId="4" applyFont="1" applyFill="1" applyBorder="1" applyAlignment="1">
      <alignment vertical="center"/>
    </xf>
    <xf numFmtId="0" fontId="26" fillId="0" borderId="1" xfId="0" applyFont="1" applyBorder="1" applyAlignment="1">
      <alignment horizontal="right" vertical="center"/>
    </xf>
    <xf numFmtId="187" fontId="0" fillId="0" borderId="34" xfId="0" applyNumberFormat="1" applyFont="1" applyFill="1" applyBorder="1" applyAlignment="1" applyProtection="1">
      <alignment horizontal="center" vertical="center"/>
    </xf>
    <xf numFmtId="185" fontId="1" fillId="0" borderId="34" xfId="2" applyNumberFormat="1" applyFont="1" applyFill="1" applyBorder="1" applyAlignment="1" applyProtection="1">
      <alignment vertical="center"/>
      <protection locked="0"/>
    </xf>
    <xf numFmtId="187" fontId="27" fillId="0" borderId="0" xfId="2" applyNumberFormat="1" applyFont="1" applyFill="1" applyBorder="1" applyAlignment="1">
      <alignment horizontal="left" vertical="center"/>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31" fillId="0" borderId="14" xfId="0" applyFont="1" applyBorder="1" applyAlignment="1">
      <alignment horizontal="center" vertical="center"/>
    </xf>
    <xf numFmtId="0" fontId="31"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left"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11" fillId="0" borderId="4"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31"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184" fontId="11" fillId="0" borderId="1" xfId="2" applyNumberFormat="1" applyFont="1" applyFill="1" applyBorder="1" applyAlignment="1"/>
    <xf numFmtId="38" fontId="11" fillId="0" borderId="1" xfId="2" applyFont="1" applyFill="1" applyBorder="1" applyAlignment="1"/>
    <xf numFmtId="38" fontId="11" fillId="0" borderId="1" xfId="2" applyFont="1" applyFill="1" applyBorder="1" applyAlignment="1">
      <alignment horizontal="right"/>
    </xf>
    <xf numFmtId="184" fontId="11" fillId="0" borderId="1" xfId="2" applyNumberFormat="1" applyFont="1" applyBorder="1" applyAlignment="1"/>
    <xf numFmtId="184" fontId="11" fillId="0" borderId="12" xfId="2" applyNumberFormat="1" applyFont="1" applyBorder="1" applyAlignment="1"/>
    <xf numFmtId="184" fontId="11" fillId="0" borderId="4" xfId="2" applyNumberFormat="1" applyFont="1" applyBorder="1" applyAlignment="1"/>
    <xf numFmtId="184" fontId="11" fillId="0" borderId="6" xfId="2" applyNumberFormat="1" applyFont="1" applyBorder="1" applyAlignment="1">
      <alignment horizontal="right"/>
    </xf>
    <xf numFmtId="184" fontId="11" fillId="0" borderId="10" xfId="2" applyNumberFormat="1" applyFont="1" applyBorder="1" applyAlignment="1">
      <alignment horizontal="right"/>
    </xf>
    <xf numFmtId="184" fontId="11" fillId="0" borderId="7" xfId="2" applyNumberFormat="1" applyFont="1" applyBorder="1" applyAlignment="1">
      <alignment horizontal="right"/>
    </xf>
    <xf numFmtId="184" fontId="11" fillId="0" borderId="9" xfId="2" applyNumberFormat="1" applyFont="1" applyBorder="1" applyAlignment="1">
      <alignment horizontal="right"/>
    </xf>
    <xf numFmtId="184" fontId="11" fillId="0" borderId="11" xfId="2" applyNumberFormat="1" applyFont="1" applyBorder="1" applyAlignment="1">
      <alignment horizontal="right"/>
    </xf>
    <xf numFmtId="184" fontId="11" fillId="0" borderId="2" xfId="2" applyNumberFormat="1" applyFont="1" applyBorder="1" applyAlignment="1">
      <alignment horizontal="right"/>
    </xf>
    <xf numFmtId="184" fontId="11" fillId="0" borderId="7" xfId="2" applyNumberFormat="1" applyFont="1" applyBorder="1" applyAlignment="1"/>
    <xf numFmtId="184" fontId="11" fillId="0" borderId="2" xfId="2" applyNumberFormat="1" applyFont="1" applyBorder="1" applyAlignment="1"/>
    <xf numFmtId="184" fontId="11" fillId="0" borderId="6" xfId="2" applyNumberFormat="1" applyFont="1" applyBorder="1" applyAlignment="1"/>
    <xf numFmtId="184" fontId="11" fillId="0" borderId="9" xfId="2" applyNumberFormat="1" applyFont="1" applyBorder="1" applyAlignment="1"/>
    <xf numFmtId="184" fontId="11" fillId="0" borderId="7" xfId="2" applyNumberFormat="1" applyFont="1" applyFill="1" applyBorder="1" applyAlignment="1"/>
    <xf numFmtId="184" fontId="11" fillId="0" borderId="2" xfId="2" applyNumberFormat="1" applyFont="1" applyFill="1" applyBorder="1" applyAlignment="1"/>
    <xf numFmtId="184" fontId="11" fillId="0" borderId="6" xfId="2" applyNumberFormat="1" applyFont="1" applyFill="1" applyBorder="1" applyAlignment="1"/>
    <xf numFmtId="184" fontId="11" fillId="0" borderId="9"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38" fontId="11" fillId="0" borderId="1" xfId="2" applyFont="1" applyBorder="1" applyAlignment="1">
      <alignment horizontal="right"/>
    </xf>
    <xf numFmtId="0" fontId="31" fillId="0" borderId="13" xfId="0" applyFont="1" applyBorder="1" applyAlignment="1">
      <alignment horizontal="center" vertical="center"/>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38" fontId="31" fillId="0" borderId="1" xfId="2" applyFont="1" applyBorder="1" applyAlignment="1">
      <alignment horizontal="center" vertical="center" wrapText="1"/>
    </xf>
    <xf numFmtId="0" fontId="38" fillId="0" borderId="14" xfId="0" applyFont="1" applyBorder="1" applyAlignment="1">
      <alignment horizontal="center" vertical="center" wrapText="1"/>
    </xf>
    <xf numFmtId="0" fontId="38" fillId="0" borderId="13" xfId="0" applyFont="1" applyBorder="1" applyAlignment="1">
      <alignment horizontal="center" vertical="center" wrapText="1"/>
    </xf>
    <xf numFmtId="0" fontId="31" fillId="0" borderId="15" xfId="0" applyFont="1" applyBorder="1" applyAlignment="1">
      <alignment horizontal="center" vertical="center"/>
    </xf>
    <xf numFmtId="38" fontId="38" fillId="0" borderId="1" xfId="2" applyFont="1" applyBorder="1" applyAlignment="1">
      <alignment horizontal="center" vertical="center" wrapText="1"/>
    </xf>
    <xf numFmtId="38" fontId="11" fillId="0" borderId="1" xfId="2" applyFont="1" applyBorder="1" applyAlignment="1"/>
    <xf numFmtId="0" fontId="38" fillId="0" borderId="1" xfId="0" applyFont="1" applyBorder="1" applyAlignment="1">
      <alignment horizontal="center" vertical="center" wrapText="1"/>
    </xf>
    <xf numFmtId="178" fontId="29" fillId="0" borderId="8"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179" fontId="33" fillId="0" borderId="1" xfId="0" applyNumberFormat="1" applyFont="1" applyBorder="1" applyAlignment="1">
      <alignment horizontal="center" vertical="center" wrapText="1"/>
    </xf>
    <xf numFmtId="180" fontId="29" fillId="0" borderId="1" xfId="0" applyNumberFormat="1" applyFont="1" applyBorder="1" applyAlignment="1">
      <alignment horizontal="center" vertical="center" wrapText="1"/>
    </xf>
    <xf numFmtId="178" fontId="31" fillId="0" borderId="1" xfId="0" applyNumberFormat="1" applyFont="1" applyFill="1" applyBorder="1" applyAlignment="1">
      <alignment horizontal="center" vertical="center" wrapText="1"/>
    </xf>
    <xf numFmtId="177" fontId="29" fillId="0" borderId="1" xfId="0" applyNumberFormat="1" applyFont="1" applyBorder="1" applyAlignment="1">
      <alignment horizontal="center" vertical="center" wrapText="1"/>
    </xf>
    <xf numFmtId="177" fontId="38" fillId="0" borderId="13" xfId="6" applyNumberFormat="1" applyFont="1" applyFill="1" applyBorder="1" applyAlignment="1">
      <alignment horizontal="center" vertical="center" wrapText="1"/>
    </xf>
    <xf numFmtId="0" fontId="31" fillId="0" borderId="16" xfId="6" applyFont="1" applyFill="1" applyBorder="1" applyAlignment="1">
      <alignment horizontal="left" vertical="center" wrapText="1"/>
    </xf>
    <xf numFmtId="0" fontId="31" fillId="0" borderId="16" xfId="6" applyFont="1" applyFill="1" applyBorder="1" applyAlignment="1">
      <alignment horizontal="left" vertical="center"/>
    </xf>
    <xf numFmtId="58" fontId="31" fillId="0" borderId="14" xfId="6" applyNumberFormat="1" applyFont="1" applyFill="1" applyBorder="1" applyAlignment="1">
      <alignment horizontal="center" vertical="center"/>
    </xf>
    <xf numFmtId="58" fontId="31" fillId="0" borderId="15" xfId="6" applyNumberFormat="1" applyFont="1" applyFill="1" applyBorder="1" applyAlignment="1">
      <alignment horizontal="center" vertical="center"/>
    </xf>
    <xf numFmtId="58" fontId="31" fillId="0" borderId="13" xfId="6" applyNumberFormat="1" applyFont="1" applyFill="1" applyBorder="1" applyAlignment="1">
      <alignment horizontal="center" vertical="center"/>
    </xf>
    <xf numFmtId="0" fontId="10" fillId="0" borderId="1" xfId="6" applyFont="1" applyFill="1" applyBorder="1" applyAlignment="1">
      <alignment horizontal="center" vertical="center"/>
    </xf>
    <xf numFmtId="38" fontId="19" fillId="0" borderId="0" xfId="4" applyFont="1" applyFill="1" applyBorder="1" applyAlignment="1">
      <alignment horizontal="center"/>
    </xf>
    <xf numFmtId="0" fontId="19" fillId="0" borderId="0" xfId="7" applyFont="1" applyFill="1" applyBorder="1" applyAlignment="1">
      <alignment horizontal="center" vertical="center"/>
    </xf>
    <xf numFmtId="38" fontId="19" fillId="0" borderId="0" xfId="4" applyFont="1" applyFill="1" applyBorder="1" applyAlignment="1">
      <alignment horizontal="center" vertical="center"/>
    </xf>
    <xf numFmtId="38" fontId="11" fillId="0" borderId="0" xfId="4" applyFont="1" applyFill="1" applyBorder="1" applyAlignment="1">
      <alignment wrapText="1"/>
    </xf>
    <xf numFmtId="0" fontId="1" fillId="0" borderId="0" xfId="0" applyFont="1" applyBorder="1" applyAlignment="1">
      <alignment wrapText="1"/>
    </xf>
    <xf numFmtId="0" fontId="1" fillId="0" borderId="0" xfId="8" applyAlignment="1">
      <alignment horizontal="center"/>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4" fillId="0" borderId="1" xfId="0" applyNumberFormat="1" applyFont="1" applyBorder="1" applyAlignment="1">
      <alignment horizontal="center" vertical="center" wrapText="1"/>
    </xf>
    <xf numFmtId="180" fontId="23" fillId="0" borderId="1" xfId="0" applyNumberFormat="1" applyFont="1" applyBorder="1" applyAlignment="1">
      <alignment horizontal="center" vertical="center" wrapText="1"/>
    </xf>
    <xf numFmtId="177" fontId="23" fillId="0" borderId="1" xfId="0" applyNumberFormat="1" applyFont="1" applyBorder="1" applyAlignment="1">
      <alignment horizontal="center" vertical="center" wrapText="1"/>
    </xf>
    <xf numFmtId="181" fontId="10" fillId="0" borderId="1" xfId="2" applyNumberFormat="1" applyFont="1" applyFill="1" applyBorder="1" applyAlignment="1">
      <alignment horizontal="center" vertical="center" wrapText="1"/>
    </xf>
    <xf numFmtId="178" fontId="23" fillId="0" borderId="8" xfId="0"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4" fontId="26" fillId="0" borderId="12" xfId="2" applyNumberFormat="1" applyFont="1" applyBorder="1" applyAlignment="1">
      <alignment horizontal="center" vertical="center" wrapText="1"/>
    </xf>
    <xf numFmtId="184" fontId="26" fillId="0" borderId="4" xfId="2" applyNumberFormat="1" applyFont="1" applyBorder="1" applyAlignment="1">
      <alignment horizontal="center" vertical="center" wrapText="1"/>
    </xf>
    <xf numFmtId="38" fontId="0" fillId="0" borderId="6" xfId="2" applyFont="1" applyBorder="1" applyAlignment="1">
      <alignment horizontal="right" vertical="center"/>
    </xf>
    <xf numFmtId="38" fontId="0" fillId="0" borderId="7" xfId="2" applyFont="1" applyBorder="1" applyAlignment="1">
      <alignment horizontal="right" vertical="center"/>
    </xf>
    <xf numFmtId="38" fontId="0" fillId="0" borderId="8" xfId="2" applyFont="1" applyBorder="1" applyAlignment="1">
      <alignment horizontal="right" vertical="center"/>
    </xf>
    <xf numFmtId="38" fontId="0" fillId="0" borderId="5" xfId="2"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3" fillId="0" borderId="1" xfId="0" applyNumberFormat="1" applyFont="1" applyBorder="1" applyAlignment="1">
      <alignment horizontal="center" vertical="center" wrapText="1"/>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6" fillId="0" borderId="14" xfId="2" applyNumberFormat="1" applyFont="1" applyBorder="1" applyAlignment="1">
      <alignment horizontal="center" vertical="center"/>
    </xf>
    <xf numFmtId="184" fontId="26" fillId="0" borderId="15" xfId="2" applyNumberFormat="1" applyFont="1" applyBorder="1" applyAlignment="1">
      <alignment horizontal="center" vertical="center"/>
    </xf>
    <xf numFmtId="184" fontId="26" fillId="0" borderId="13" xfId="2" applyNumberFormat="1" applyFont="1" applyBorder="1" applyAlignment="1">
      <alignment horizontal="center" vertical="center"/>
    </xf>
    <xf numFmtId="184" fontId="26" fillId="0" borderId="14" xfId="0" applyNumberFormat="1" applyFont="1" applyBorder="1" applyAlignment="1">
      <alignment horizontal="center" vertical="center" wrapText="1"/>
    </xf>
    <xf numFmtId="184" fontId="26" fillId="0" borderId="15" xfId="0" applyNumberFormat="1" applyFont="1" applyBorder="1" applyAlignment="1">
      <alignment horizontal="center" vertical="center" wrapText="1"/>
    </xf>
    <xf numFmtId="184" fontId="26" fillId="0" borderId="13" xfId="0" applyNumberFormat="1" applyFont="1" applyBorder="1" applyAlignment="1">
      <alignment horizontal="center" vertical="center" wrapText="1"/>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23" fillId="0" borderId="26" xfId="0" applyNumberFormat="1" applyFont="1" applyBorder="1" applyAlignment="1">
      <alignment horizontal="left" vertical="center" wrapText="1"/>
    </xf>
    <xf numFmtId="184" fontId="23" fillId="0" borderId="27" xfId="0" applyNumberFormat="1" applyFont="1" applyBorder="1" applyAlignment="1">
      <alignment horizontal="left" vertical="center" wrapText="1"/>
    </xf>
    <xf numFmtId="184" fontId="26" fillId="0" borderId="10" xfId="0" applyNumberFormat="1" applyFont="1" applyBorder="1" applyAlignment="1">
      <alignment horizontal="center" vertical="center" wrapText="1"/>
    </xf>
    <xf numFmtId="184" fontId="26" fillId="0" borderId="11" xfId="0" applyNumberFormat="1" applyFont="1" applyBorder="1" applyAlignment="1">
      <alignment horizontal="center" vertical="center" wrapText="1"/>
    </xf>
    <xf numFmtId="178" fontId="0" fillId="0" borderId="0" xfId="0" applyNumberFormat="1" applyFill="1" applyBorder="1" applyAlignment="1">
      <alignment horizontal="distributed" vertical="center"/>
    </xf>
    <xf numFmtId="0" fontId="0" fillId="0" borderId="0" xfId="0"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Alignment="1">
      <alignment horizontal="distributed" vertical="center"/>
    </xf>
    <xf numFmtId="0" fontId="0" fillId="0" borderId="0" xfId="0" applyFont="1" applyFill="1" applyBorder="1" applyAlignment="1">
      <alignment horizontal="distributed" vertical="center"/>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 xfId="0"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12" xfId="0" applyFont="1" applyBorder="1" applyAlignment="1">
      <alignment horizontal="right"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7" xfId="0" applyFont="1" applyFill="1" applyBorder="1" applyAlignment="1">
      <alignment horizontal="center" vertical="center"/>
    </xf>
    <xf numFmtId="0" fontId="0" fillId="0" borderId="1" xfId="0" applyFont="1" applyBorder="1" applyAlignment="1">
      <alignment horizontal="right" vertical="center"/>
    </xf>
    <xf numFmtId="0" fontId="26" fillId="0" borderId="14" xfId="0" applyFont="1" applyBorder="1" applyAlignment="1">
      <alignment horizontal="right" vertical="center"/>
    </xf>
    <xf numFmtId="0" fontId="26" fillId="0" borderId="15" xfId="0" applyFont="1" applyBorder="1" applyAlignment="1">
      <alignment horizontal="right" vertical="center"/>
    </xf>
    <xf numFmtId="0" fontId="26" fillId="0" borderId="13" xfId="0" applyFont="1" applyBorder="1" applyAlignment="1">
      <alignment horizontal="right" vertical="center"/>
    </xf>
    <xf numFmtId="183" fontId="26" fillId="0" borderId="1" xfId="2" applyNumberFormat="1" applyFont="1" applyFill="1" applyBorder="1" applyAlignment="1">
      <alignment horizontal="center" vertical="center" wrapText="1"/>
    </xf>
    <xf numFmtId="183" fontId="26"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58" fontId="10" fillId="0" borderId="0" xfId="0" applyNumberFormat="1" applyFont="1" applyBorder="1" applyAlignment="1">
      <alignment horizontal="distributed" vertical="center"/>
    </xf>
    <xf numFmtId="183" fontId="23" fillId="0" borderId="12" xfId="2" applyNumberFormat="1" applyFont="1" applyFill="1" applyBorder="1" applyAlignment="1">
      <alignment horizontal="center" vertical="center"/>
    </xf>
    <xf numFmtId="183" fontId="23" fillId="0" borderId="4" xfId="2" applyNumberFormat="1" applyFont="1" applyFill="1" applyBorder="1" applyAlignment="1">
      <alignment horizontal="center" vertical="center"/>
    </xf>
    <xf numFmtId="183" fontId="23" fillId="0" borderId="12" xfId="2" applyNumberFormat="1" applyFont="1" applyFill="1" applyBorder="1" applyAlignment="1">
      <alignment horizontal="center" vertical="center" wrapText="1"/>
    </xf>
    <xf numFmtId="183" fontId="23" fillId="0" borderId="4" xfId="2" applyNumberFormat="1" applyFont="1" applyFill="1" applyBorder="1" applyAlignment="1">
      <alignment horizontal="center" vertical="center" wrapText="1"/>
    </xf>
    <xf numFmtId="183" fontId="10" fillId="0" borderId="6" xfId="2" applyNumberFormat="1" applyFont="1" applyFill="1" applyBorder="1" applyAlignment="1">
      <alignment horizontal="center" vertical="center"/>
    </xf>
    <xf numFmtId="183" fontId="10" fillId="0" borderId="7" xfId="2" applyNumberFormat="1" applyFont="1" applyFill="1" applyBorder="1" applyAlignment="1">
      <alignment horizontal="center" vertical="center"/>
    </xf>
    <xf numFmtId="0" fontId="10" fillId="0" borderId="1" xfId="0" applyFont="1" applyBorder="1" applyAlignment="1">
      <alignment horizontal="center" vertical="center" wrapText="1"/>
    </xf>
    <xf numFmtId="183" fontId="23" fillId="0" borderId="12" xfId="2" applyNumberFormat="1" applyFont="1" applyBorder="1" applyAlignment="1">
      <alignment horizontal="center" vertical="center"/>
    </xf>
    <xf numFmtId="183" fontId="23" fillId="0" borderId="4" xfId="2" applyNumberFormat="1" applyFont="1" applyBorder="1" applyAlignment="1">
      <alignment horizontal="center" vertical="center"/>
    </xf>
    <xf numFmtId="183" fontId="23" fillId="0" borderId="12" xfId="2" applyNumberFormat="1" applyFont="1" applyBorder="1" applyAlignment="1">
      <alignment horizontal="center" vertical="center" wrapText="1"/>
    </xf>
    <xf numFmtId="183" fontId="23"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5" fontId="0" fillId="0" borderId="12" xfId="0" applyNumberFormat="1" applyFont="1" applyFill="1" applyBorder="1" applyAlignment="1" applyProtection="1">
      <alignment horizontal="right" vertical="center"/>
      <protection locked="0"/>
    </xf>
    <xf numFmtId="185" fontId="1" fillId="0" borderId="12" xfId="2" applyNumberFormat="1" applyFont="1" applyFill="1" applyBorder="1" applyAlignment="1" applyProtection="1">
      <alignment horizontal="right" vertical="center"/>
      <protection locked="0"/>
    </xf>
    <xf numFmtId="185" fontId="10" fillId="0" borderId="4" xfId="0" applyNumberFormat="1" applyFont="1" applyFill="1" applyBorder="1" applyAlignment="1" applyProtection="1">
      <alignment horizontal="right" vertical="center"/>
      <protection locked="0"/>
    </xf>
    <xf numFmtId="185" fontId="10" fillId="0" borderId="4"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3" fillId="0" borderId="14" xfId="2" applyFont="1" applyFill="1" applyBorder="1" applyAlignment="1">
      <alignment horizontal="center" vertical="center"/>
    </xf>
    <xf numFmtId="38" fontId="23"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6" xfId="0" applyNumberFormat="1" applyFont="1" applyFill="1" applyBorder="1" applyAlignment="1" applyProtection="1">
      <alignment horizontal="distributed" vertical="center"/>
    </xf>
    <xf numFmtId="184" fontId="0" fillId="0" borderId="7" xfId="0" applyNumberFormat="1" applyFont="1" applyFill="1" applyBorder="1" applyAlignment="1" applyProtection="1">
      <alignment horizontal="distributed" vertical="center"/>
    </xf>
    <xf numFmtId="185" fontId="0" fillId="0" borderId="6" xfId="0" applyNumberFormat="1" applyFont="1" applyFill="1" applyBorder="1" applyAlignment="1" applyProtection="1">
      <alignment horizontal="right" vertical="center"/>
    </xf>
    <xf numFmtId="185" fontId="0" fillId="0" borderId="7" xfId="0" applyNumberFormat="1" applyFont="1" applyFill="1" applyBorder="1" applyAlignment="1" applyProtection="1">
      <alignment horizontal="right" vertical="center"/>
    </xf>
    <xf numFmtId="185" fontId="1" fillId="0" borderId="6"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1" fillId="0" borderId="10" xfId="2" applyNumberFormat="1" applyFont="1" applyFill="1" applyBorder="1" applyAlignment="1" applyProtection="1">
      <alignment horizontal="right" vertical="center"/>
    </xf>
    <xf numFmtId="184" fontId="0" fillId="0" borderId="8" xfId="0" applyNumberFormat="1" applyFont="1" applyFill="1" applyBorder="1" applyAlignment="1" applyProtection="1">
      <alignment horizontal="distributed" vertical="center"/>
    </xf>
    <xf numFmtId="184" fontId="0" fillId="0" borderId="5" xfId="0" applyNumberFormat="1" applyFont="1" applyFill="1" applyBorder="1" applyAlignment="1" applyProtection="1">
      <alignment horizontal="distributed" vertical="center"/>
    </xf>
    <xf numFmtId="185" fontId="0" fillId="0" borderId="8" xfId="0" applyNumberFormat="1" applyFont="1" applyFill="1" applyBorder="1" applyAlignment="1" applyProtection="1">
      <alignment horizontal="right" vertical="center"/>
      <protection locked="0"/>
    </xf>
    <xf numFmtId="185" fontId="0" fillId="0" borderId="5" xfId="0" applyNumberFormat="1" applyFont="1" applyFill="1" applyBorder="1" applyAlignment="1" applyProtection="1">
      <alignment horizontal="right" vertical="center"/>
      <protection locked="0"/>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4" fontId="10" fillId="0" borderId="9" xfId="0" applyNumberFormat="1" applyFont="1" applyFill="1" applyBorder="1" applyAlignment="1" applyProtection="1">
      <alignment horizontal="distributed" vertical="center"/>
    </xf>
    <xf numFmtId="184" fontId="10" fillId="0" borderId="2" xfId="0" applyNumberFormat="1" applyFont="1" applyFill="1" applyBorder="1" applyAlignment="1" applyProtection="1">
      <alignment horizontal="distributed" vertical="center"/>
    </xf>
    <xf numFmtId="185" fontId="10" fillId="0" borderId="9" xfId="0" applyNumberFormat="1" applyFont="1" applyFill="1" applyBorder="1" applyAlignment="1" applyProtection="1">
      <alignment horizontal="right" vertical="center"/>
      <protection locked="0"/>
    </xf>
    <xf numFmtId="185" fontId="10" fillId="0" borderId="2" xfId="0"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1" xfId="2" applyNumberFormat="1" applyFont="1" applyFill="1" applyBorder="1" applyAlignment="1" applyProtection="1">
      <alignment horizontal="right" vertical="center"/>
      <protection locked="0"/>
    </xf>
    <xf numFmtId="184" fontId="10" fillId="0" borderId="4" xfId="0" applyNumberFormat="1" applyFont="1" applyFill="1" applyBorder="1" applyAlignment="1" applyProtection="1">
      <alignment horizontal="distributed" vertical="center"/>
    </xf>
    <xf numFmtId="184" fontId="26" fillId="0" borderId="12"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wrapText="1"/>
    </xf>
    <xf numFmtId="184" fontId="0" fillId="0" borderId="3" xfId="0" applyNumberFormat="1" applyFont="1" applyFill="1" applyBorder="1" applyAlignment="1" applyProtection="1">
      <alignment horizontal="distributed" vertical="center"/>
    </xf>
    <xf numFmtId="185" fontId="0" fillId="0" borderId="3" xfId="0"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7" fontId="23" fillId="0" borderId="14" xfId="0" applyNumberFormat="1" applyFont="1" applyFill="1" applyBorder="1" applyAlignment="1">
      <alignment horizontal="center" vertical="center" wrapText="1"/>
    </xf>
    <xf numFmtId="187" fontId="23" fillId="0" borderId="13" xfId="0" applyNumberFormat="1" applyFont="1" applyFill="1" applyBorder="1" applyAlignment="1">
      <alignment horizontal="center" vertical="center" wrapText="1"/>
    </xf>
    <xf numFmtId="184" fontId="0" fillId="0" borderId="12" xfId="0" applyNumberFormat="1" applyFont="1" applyFill="1" applyBorder="1" applyAlignment="1" applyProtection="1">
      <alignment horizontal="distributed" vertical="center"/>
    </xf>
    <xf numFmtId="187" fontId="1" fillId="0" borderId="6" xfId="2" applyNumberFormat="1" applyFont="1" applyFill="1" applyBorder="1" applyAlignment="1" applyProtection="1">
      <alignment horizontal="distributed" vertical="center"/>
    </xf>
    <xf numFmtId="187" fontId="1" fillId="0" borderId="7"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7" fontId="1" fillId="0" borderId="8" xfId="2" applyNumberFormat="1" applyFont="1" applyFill="1" applyBorder="1" applyAlignment="1" applyProtection="1">
      <alignment horizontal="distributed" vertical="center"/>
    </xf>
    <xf numFmtId="187" fontId="1"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4" fontId="26" fillId="0" borderId="17" xfId="0" applyNumberFormat="1" applyFont="1" applyFill="1" applyBorder="1" applyAlignment="1">
      <alignment horizontal="left" vertical="center" wrapText="1"/>
    </xf>
    <xf numFmtId="184" fontId="26" fillId="0" borderId="18" xfId="0" applyNumberFormat="1" applyFont="1" applyFill="1" applyBorder="1" applyAlignment="1">
      <alignment horizontal="left" vertical="center" wrapText="1"/>
    </xf>
    <xf numFmtId="184" fontId="26" fillId="0" borderId="19" xfId="0" applyNumberFormat="1" applyFont="1" applyFill="1" applyBorder="1" applyAlignment="1">
      <alignment horizontal="left" vertical="center" wrapText="1"/>
    </xf>
    <xf numFmtId="184" fontId="26" fillId="0" borderId="20" xfId="0" applyNumberFormat="1" applyFont="1" applyFill="1" applyBorder="1" applyAlignment="1">
      <alignment horizontal="left" vertical="center" wrapText="1"/>
    </xf>
    <xf numFmtId="184" fontId="26" fillId="0" borderId="6" xfId="0" applyNumberFormat="1" applyFont="1" applyFill="1" applyBorder="1" applyAlignment="1">
      <alignment horizontal="center" vertical="center" textRotation="255" wrapText="1"/>
    </xf>
    <xf numFmtId="184" fontId="26" fillId="0" borderId="9" xfId="0" applyNumberFormat="1" applyFont="1" applyFill="1" applyBorder="1" applyAlignment="1">
      <alignment horizontal="center" vertical="center" textRotation="255" wrapText="1"/>
    </xf>
    <xf numFmtId="184" fontId="26" fillId="0" borderId="12" xfId="0" applyNumberFormat="1" applyFont="1" applyFill="1" applyBorder="1" applyAlignment="1">
      <alignment horizontal="center" vertical="center" textRotation="255" wrapText="1"/>
    </xf>
    <xf numFmtId="184" fontId="26" fillId="0" borderId="4" xfId="0" applyNumberFormat="1" applyFont="1" applyFill="1" applyBorder="1" applyAlignment="1">
      <alignment horizontal="center" vertical="center" textRotation="255" wrapText="1"/>
    </xf>
    <xf numFmtId="184" fontId="26" fillId="0" borderId="14" xfId="2" applyNumberFormat="1" applyFont="1" applyFill="1" applyBorder="1" applyAlignment="1">
      <alignment horizontal="center" vertical="center"/>
    </xf>
    <xf numFmtId="184" fontId="26" fillId="0" borderId="15" xfId="2" applyNumberFormat="1" applyFont="1" applyFill="1" applyBorder="1" applyAlignment="1">
      <alignment horizontal="center" vertical="center"/>
    </xf>
    <xf numFmtId="184" fontId="26" fillId="0" borderId="13" xfId="2" applyNumberFormat="1" applyFont="1" applyFill="1" applyBorder="1" applyAlignment="1">
      <alignment horizontal="center" vertical="center"/>
    </xf>
    <xf numFmtId="187" fontId="0" fillId="0" borderId="8" xfId="2" applyNumberFormat="1" applyFont="1" applyFill="1" applyBorder="1" applyAlignment="1" applyProtection="1">
      <alignment horizontal="distributed" vertical="center"/>
    </xf>
    <xf numFmtId="187" fontId="0" fillId="0" borderId="5" xfId="2" applyNumberFormat="1" applyFont="1" applyFill="1" applyBorder="1" applyAlignment="1" applyProtection="1">
      <alignment horizontal="distributed" vertical="center"/>
    </xf>
    <xf numFmtId="187" fontId="10" fillId="0" borderId="11" xfId="2" applyNumberFormat="1" applyFont="1" applyFill="1" applyBorder="1" applyAlignment="1" applyProtection="1">
      <alignment horizontal="distributed" vertical="center"/>
    </xf>
    <xf numFmtId="187" fontId="10" fillId="0" borderId="2" xfId="2" applyNumberFormat="1" applyFont="1" applyFill="1" applyBorder="1" applyAlignment="1" applyProtection="1">
      <alignment horizontal="distributed" vertical="center"/>
    </xf>
    <xf numFmtId="186" fontId="10" fillId="0" borderId="9" xfId="2" applyNumberFormat="1" applyFont="1" applyFill="1" applyBorder="1" applyAlignment="1" applyProtection="1">
      <alignment horizontal="right" vertical="center"/>
    </xf>
    <xf numFmtId="186" fontId="10"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6" fontId="1" fillId="0" borderId="8" xfId="2" applyNumberFormat="1" applyFont="1" applyFill="1" applyBorder="1" applyAlignment="1">
      <alignment horizontal="right" vertical="center"/>
    </xf>
    <xf numFmtId="186" fontId="1" fillId="0" borderId="5" xfId="2" applyNumberFormat="1" applyFont="1" applyFill="1" applyBorder="1" applyAlignment="1">
      <alignment horizontal="right" vertical="center"/>
    </xf>
    <xf numFmtId="184" fontId="26" fillId="0" borderId="10"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xf>
    <xf numFmtId="184" fontId="26" fillId="0" borderId="11" xfId="2" applyNumberFormat="1" applyFont="1" applyFill="1" applyBorder="1" applyAlignment="1">
      <alignment horizontal="center" vertical="center"/>
    </xf>
    <xf numFmtId="184" fontId="26" fillId="0" borderId="2" xfId="2" applyNumberFormat="1" applyFont="1" applyFill="1" applyBorder="1" applyAlignment="1">
      <alignment horizontal="center" vertical="center"/>
    </xf>
    <xf numFmtId="184" fontId="26" fillId="0" borderId="6" xfId="2" applyNumberFormat="1" applyFont="1" applyFill="1" applyBorder="1" applyAlignment="1">
      <alignment horizontal="center" vertical="center"/>
    </xf>
    <xf numFmtId="184" fontId="26" fillId="0" borderId="10" xfId="2" applyNumberFormat="1" applyFont="1" applyFill="1" applyBorder="1" applyAlignment="1">
      <alignment horizontal="center" vertical="center"/>
    </xf>
    <xf numFmtId="186" fontId="0" fillId="0" borderId="8" xfId="2" applyNumberFormat="1" applyFont="1" applyFill="1" applyBorder="1" applyAlignment="1">
      <alignment horizontal="right" vertical="center"/>
    </xf>
    <xf numFmtId="186" fontId="0" fillId="0" borderId="5" xfId="2" applyNumberFormat="1" applyFont="1" applyFill="1" applyBorder="1" applyAlignment="1">
      <alignment horizontal="right" vertical="center"/>
    </xf>
    <xf numFmtId="185" fontId="1" fillId="0" borderId="9" xfId="2" applyNumberFormat="1"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187" fontId="1"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5" fontId="1" fillId="0" borderId="8" xfId="2" applyNumberFormat="1" applyFont="1" applyFill="1" applyBorder="1" applyAlignment="1">
      <alignment vertical="center"/>
    </xf>
    <xf numFmtId="0" fontId="0" fillId="0" borderId="5" xfId="0" applyFont="1" applyFill="1" applyBorder="1" applyAlignment="1">
      <alignment vertical="center"/>
    </xf>
    <xf numFmtId="0" fontId="0" fillId="0" borderId="5" xfId="0" applyFill="1" applyBorder="1" applyAlignment="1">
      <alignment vertical="center"/>
    </xf>
    <xf numFmtId="185" fontId="1" fillId="0" borderId="5" xfId="2" applyNumberFormat="1" applyFont="1" applyFill="1" applyBorder="1" applyAlignment="1">
      <alignment vertical="center"/>
    </xf>
    <xf numFmtId="185" fontId="1" fillId="0" borderId="5" xfId="2" applyNumberFormat="1" applyFont="1" applyFill="1" applyBorder="1" applyAlignment="1" applyProtection="1">
      <alignment vertical="center"/>
      <protection locked="0"/>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7" fontId="0" fillId="0" borderId="8" xfId="2" applyNumberFormat="1" applyFont="1" applyFill="1" applyBorder="1" applyAlignment="1">
      <alignment horizontal="distributed" vertical="center"/>
    </xf>
    <xf numFmtId="187" fontId="0" fillId="0" borderId="5" xfId="2" applyNumberFormat="1" applyFont="1" applyFill="1" applyBorder="1" applyAlignment="1">
      <alignment horizontal="distributed" vertical="center"/>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9" xfId="0" applyNumberFormat="1" applyFont="1" applyFill="1" applyBorder="1" applyAlignment="1">
      <alignment horizontal="center" vertical="center" wrapText="1"/>
    </xf>
    <xf numFmtId="184" fontId="26" fillId="0" borderId="2" xfId="0" applyNumberFormat="1" applyFont="1" applyFill="1" applyBorder="1" applyAlignment="1">
      <alignment horizontal="center" vertical="center" wrapText="1"/>
    </xf>
    <xf numFmtId="187" fontId="10" fillId="0" borderId="32" xfId="2" applyNumberFormat="1" applyFont="1" applyFill="1" applyBorder="1" applyAlignment="1" applyProtection="1">
      <alignment horizontal="distributed" vertical="center"/>
      <protection locked="0"/>
    </xf>
    <xf numFmtId="187" fontId="10" fillId="0" borderId="2" xfId="2" applyNumberFormat="1" applyFont="1" applyFill="1" applyBorder="1" applyAlignment="1" applyProtection="1">
      <alignment horizontal="distributed" vertical="center"/>
      <protection locked="0"/>
    </xf>
    <xf numFmtId="185" fontId="10" fillId="0" borderId="9" xfId="2" applyNumberFormat="1" applyFont="1" applyFill="1" applyBorder="1" applyAlignment="1" applyProtection="1">
      <alignment horizontal="center" vertical="center"/>
      <protection locked="0"/>
    </xf>
    <xf numFmtId="185" fontId="10" fillId="0" borderId="2" xfId="2" applyNumberFormat="1" applyFont="1" applyFill="1" applyBorder="1" applyAlignment="1" applyProtection="1">
      <alignment horizontal="center" vertical="center"/>
      <protection locked="0"/>
    </xf>
    <xf numFmtId="187" fontId="1" fillId="0" borderId="6" xfId="0" applyNumberFormat="1" applyFont="1" applyFill="1" applyBorder="1" applyAlignment="1">
      <alignment horizontal="distributed" vertical="center"/>
    </xf>
    <xf numFmtId="187" fontId="1" fillId="0" borderId="7" xfId="0" applyNumberFormat="1" applyFont="1" applyFill="1" applyBorder="1" applyAlignment="1">
      <alignment horizontal="distributed"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7" fontId="23" fillId="0" borderId="9" xfId="0" applyNumberFormat="1" applyFont="1" applyFill="1" applyBorder="1" applyAlignment="1">
      <alignment horizontal="center" vertical="center" wrapText="1"/>
    </xf>
    <xf numFmtId="187" fontId="23" fillId="0" borderId="11" xfId="0" applyNumberFormat="1" applyFont="1" applyFill="1" applyBorder="1" applyAlignment="1">
      <alignment horizontal="center" vertical="center" wrapText="1"/>
    </xf>
    <xf numFmtId="187" fontId="10" fillId="0" borderId="8" xfId="2" applyNumberFormat="1" applyFont="1" applyFill="1" applyBorder="1" applyAlignment="1">
      <alignment horizontal="distributed" vertical="center"/>
    </xf>
    <xf numFmtId="187" fontId="10" fillId="0" borderId="5" xfId="2" applyNumberFormat="1" applyFont="1" applyFill="1" applyBorder="1" applyAlignment="1">
      <alignment horizontal="distributed" vertical="center"/>
    </xf>
    <xf numFmtId="185" fontId="10" fillId="0" borderId="8" xfId="2" applyNumberFormat="1" applyFont="1" applyFill="1" applyBorder="1" applyAlignment="1">
      <alignment horizontal="right" vertical="center"/>
    </xf>
    <xf numFmtId="185" fontId="10" fillId="0" borderId="5" xfId="2" applyNumberFormat="1" applyFont="1" applyFill="1" applyBorder="1" applyAlignment="1">
      <alignment horizontal="right" vertical="center"/>
    </xf>
    <xf numFmtId="185" fontId="10" fillId="0" borderId="9" xfId="2" applyNumberFormat="1" applyFont="1" applyFill="1" applyBorder="1" applyAlignment="1">
      <alignment horizontal="right" vertical="center"/>
    </xf>
    <xf numFmtId="185" fontId="10" fillId="0" borderId="2" xfId="2" applyNumberFormat="1" applyFont="1" applyFill="1" applyBorder="1" applyAlignment="1">
      <alignment horizontal="right"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85" fontId="1" fillId="0" borderId="3" xfId="2" applyNumberFormat="1" applyFont="1" applyFill="1" applyBorder="1" applyAlignment="1">
      <alignment vertical="center"/>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87" fontId="0" fillId="0" borderId="3" xfId="0" applyNumberFormat="1" applyFont="1" applyFill="1" applyBorder="1" applyAlignment="1" applyProtection="1">
      <alignment horizontal="distributed"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3" xfId="2" applyNumberFormat="1" applyFont="1" applyFill="1" applyBorder="1" applyAlignment="1">
      <alignment horizontal="distributed" vertical="center"/>
    </xf>
    <xf numFmtId="187" fontId="1" fillId="0" borderId="3" xfId="2" applyNumberFormat="1" applyFont="1" applyFill="1" applyBorder="1" applyAlignment="1">
      <alignment horizontal="distributed" vertical="center"/>
    </xf>
    <xf numFmtId="187" fontId="0" fillId="0" borderId="4" xfId="0" applyNumberFormat="1" applyFont="1" applyFill="1" applyBorder="1" applyAlignment="1" applyProtection="1">
      <alignment horizontal="distributed" vertical="center"/>
      <protection locked="0"/>
    </xf>
    <xf numFmtId="185" fontId="1" fillId="0" borderId="8"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7" fontId="1" fillId="0" borderId="3" xfId="0" applyNumberFormat="1" applyFont="1" applyFill="1" applyBorder="1" applyAlignment="1" applyProtection="1">
      <alignment horizontal="distributed" vertical="center"/>
      <protection locked="0"/>
    </xf>
    <xf numFmtId="187" fontId="1" fillId="0" borderId="12" xfId="0" applyNumberFormat="1" applyFont="1" applyFill="1" applyBorder="1" applyAlignment="1" applyProtection="1">
      <alignment horizontal="distributed" vertical="center"/>
      <protection locked="0"/>
    </xf>
    <xf numFmtId="187" fontId="10" fillId="0" borderId="9" xfId="2" applyNumberFormat="1" applyFont="1" applyFill="1" applyBorder="1" applyAlignment="1">
      <alignment horizontal="distributed" vertical="center"/>
    </xf>
    <xf numFmtId="187" fontId="10" fillId="0" borderId="2" xfId="2" applyNumberFormat="1" applyFont="1" applyFill="1" applyBorder="1" applyAlignment="1">
      <alignment horizontal="distributed" vertical="center"/>
    </xf>
    <xf numFmtId="184" fontId="26" fillId="0" borderId="6"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wrapText="1"/>
    </xf>
    <xf numFmtId="184" fontId="26" fillId="0" borderId="8" xfId="2" applyNumberFormat="1" applyFont="1" applyFill="1" applyBorder="1" applyAlignment="1">
      <alignment horizontal="center" vertical="center" wrapText="1"/>
    </xf>
    <xf numFmtId="184" fontId="26" fillId="0" borderId="5" xfId="2" applyNumberFormat="1" applyFont="1" applyFill="1" applyBorder="1" applyAlignment="1">
      <alignment horizontal="center" vertical="center" wrapText="1"/>
    </xf>
    <xf numFmtId="184" fontId="26" fillId="0" borderId="9" xfId="2" applyNumberFormat="1" applyFont="1" applyFill="1" applyBorder="1" applyAlignment="1">
      <alignment horizontal="center" vertical="center" wrapText="1"/>
    </xf>
    <xf numFmtId="184" fontId="26" fillId="0" borderId="2" xfId="2" applyNumberFormat="1" applyFont="1" applyFill="1" applyBorder="1" applyAlignment="1">
      <alignment horizontal="center" vertical="center" wrapText="1"/>
    </xf>
    <xf numFmtId="187" fontId="26" fillId="0" borderId="1"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4" fontId="26" fillId="0" borderId="3" xfId="0" applyNumberFormat="1" applyFont="1" applyFill="1" applyBorder="1" applyAlignment="1">
      <alignment horizontal="center" vertical="center" wrapText="1"/>
    </xf>
    <xf numFmtId="184" fontId="26" fillId="0" borderId="4" xfId="0" applyNumberFormat="1" applyFont="1" applyFill="1" applyBorder="1" applyAlignment="1">
      <alignment horizontal="center" vertical="center" wrapText="1"/>
    </xf>
    <xf numFmtId="184" fontId="26" fillId="0" borderId="0" xfId="2" applyNumberFormat="1" applyFont="1" applyFill="1" applyBorder="1" applyAlignment="1">
      <alignment horizontal="center" vertical="center" wrapText="1"/>
    </xf>
    <xf numFmtId="184" fontId="26" fillId="0" borderId="11" xfId="2" applyNumberFormat="1" applyFont="1" applyFill="1" applyBorder="1" applyAlignment="1">
      <alignment horizontal="center" vertical="center" wrapText="1"/>
    </xf>
    <xf numFmtId="184" fontId="26" fillId="0" borderId="28" xfId="0" applyNumberFormat="1" applyFont="1" applyFill="1" applyBorder="1" applyAlignment="1">
      <alignment horizontal="left" vertical="center" wrapText="1"/>
    </xf>
    <xf numFmtId="184" fontId="26" fillId="0" borderId="29" xfId="0" applyNumberFormat="1" applyFont="1" applyFill="1" applyBorder="1" applyAlignment="1">
      <alignment horizontal="left" vertical="center" wrapText="1"/>
    </xf>
    <xf numFmtId="184" fontId="26" fillId="0" borderId="3"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xf>
    <xf numFmtId="184" fontId="26" fillId="0" borderId="1" xfId="2" applyNumberFormat="1" applyFont="1" applyFill="1" applyBorder="1" applyAlignment="1">
      <alignment horizontal="center" vertical="center"/>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5" fontId="1" fillId="0" borderId="12" xfId="2" applyNumberFormat="1" applyFont="1" applyFill="1" applyBorder="1" applyAlignment="1">
      <alignment vertical="center"/>
    </xf>
    <xf numFmtId="185" fontId="10" fillId="0" borderId="9" xfId="2" applyNumberFormat="1" applyFont="1" applyFill="1" applyBorder="1" applyAlignment="1">
      <alignment vertical="center"/>
    </xf>
    <xf numFmtId="185" fontId="10" fillId="0" borderId="2" xfId="2" applyNumberFormat="1" applyFont="1" applyFill="1" applyBorder="1" applyAlignment="1">
      <alignment vertical="center"/>
    </xf>
    <xf numFmtId="187" fontId="14" fillId="0" borderId="8" xfId="0" applyNumberFormat="1" applyFont="1" applyFill="1" applyBorder="1" applyAlignment="1" applyProtection="1">
      <alignment horizontal="distributed" vertical="center"/>
    </xf>
    <xf numFmtId="187" fontId="14" fillId="0" borderId="5" xfId="0" applyNumberFormat="1" applyFont="1" applyFill="1" applyBorder="1" applyAlignment="1" applyProtection="1">
      <alignment horizontal="distributed" vertical="center"/>
    </xf>
    <xf numFmtId="187" fontId="1" fillId="0" borderId="8" xfId="0" applyNumberFormat="1" applyFont="1" applyFill="1" applyBorder="1" applyAlignment="1" applyProtection="1">
      <alignment horizontal="distributed" vertical="center"/>
    </xf>
    <xf numFmtId="187" fontId="1" fillId="0" borderId="5" xfId="0" applyNumberFormat="1" applyFont="1" applyFill="1" applyBorder="1" applyAlignment="1" applyProtection="1">
      <alignment horizontal="distributed" vertical="center"/>
    </xf>
    <xf numFmtId="187" fontId="0" fillId="0" borderId="8" xfId="0" applyNumberFormat="1" applyFont="1" applyFill="1" applyBorder="1" applyAlignment="1" applyProtection="1">
      <alignment horizontal="distributed" vertical="center"/>
    </xf>
    <xf numFmtId="187" fontId="1" fillId="0" borderId="6" xfId="0" applyNumberFormat="1" applyFont="1" applyFill="1" applyBorder="1" applyAlignment="1" applyProtection="1">
      <alignment horizontal="distributed" vertical="center"/>
    </xf>
    <xf numFmtId="187" fontId="1" fillId="0" borderId="7" xfId="0" applyNumberFormat="1" applyFont="1" applyFill="1" applyBorder="1" applyAlignment="1" applyProtection="1">
      <alignment horizontal="distributed" vertical="center"/>
    </xf>
    <xf numFmtId="186" fontId="10" fillId="0" borderId="8" xfId="2" applyNumberFormat="1" applyFont="1" applyFill="1" applyBorder="1" applyAlignment="1" applyProtection="1">
      <alignment horizontal="right" vertical="center"/>
    </xf>
    <xf numFmtId="186" fontId="10" fillId="0" borderId="5" xfId="2" applyNumberFormat="1" applyFont="1" applyFill="1" applyBorder="1" applyAlignment="1" applyProtection="1">
      <alignment horizontal="right" vertical="center"/>
    </xf>
    <xf numFmtId="187" fontId="10" fillId="0" borderId="8" xfId="2" applyNumberFormat="1" applyFont="1" applyFill="1" applyBorder="1" applyAlignment="1" applyProtection="1">
      <alignment horizontal="distributed" vertical="center"/>
    </xf>
    <xf numFmtId="187" fontId="10" fillId="0" borderId="5" xfId="2" applyNumberFormat="1" applyFont="1" applyFill="1" applyBorder="1" applyAlignment="1" applyProtection="1">
      <alignment horizontal="distributed" vertical="center"/>
    </xf>
    <xf numFmtId="186" fontId="0" fillId="0" borderId="8" xfId="2" applyNumberFormat="1" applyFont="1" applyFill="1" applyBorder="1" applyAlignment="1" applyProtection="1">
      <alignment horizontal="right" vertical="center"/>
    </xf>
    <xf numFmtId="186" fontId="0" fillId="0" borderId="5" xfId="2" applyNumberFormat="1" applyFont="1" applyFill="1" applyBorder="1" applyAlignment="1" applyProtection="1">
      <alignment horizontal="right" vertical="center"/>
    </xf>
    <xf numFmtId="184" fontId="26" fillId="0" borderId="12" xfId="2" applyNumberFormat="1" applyFont="1" applyFill="1" applyBorder="1" applyAlignment="1" applyProtection="1">
      <alignment horizontal="center" vertical="center" wrapText="1"/>
    </xf>
    <xf numFmtId="184" fontId="26" fillId="0" borderId="4" xfId="2" applyNumberFormat="1" applyFont="1" applyFill="1" applyBorder="1" applyAlignment="1" applyProtection="1">
      <alignment horizontal="center" vertical="center" wrapText="1"/>
    </xf>
    <xf numFmtId="187" fontId="23" fillId="0" borderId="14" xfId="0" applyNumberFormat="1" applyFont="1" applyFill="1" applyBorder="1" applyAlignment="1" applyProtection="1">
      <alignment horizontal="center" vertical="center" wrapText="1"/>
    </xf>
    <xf numFmtId="187" fontId="23" fillId="0" borderId="13" xfId="0" applyNumberFormat="1" applyFont="1" applyFill="1" applyBorder="1" applyAlignment="1" applyProtection="1">
      <alignment horizontal="center" vertical="center" wrapText="1"/>
    </xf>
    <xf numFmtId="184" fontId="26" fillId="0" borderId="17" xfId="0" applyNumberFormat="1" applyFont="1" applyFill="1" applyBorder="1" applyAlignment="1" applyProtection="1">
      <alignment horizontal="left" vertical="center" wrapText="1"/>
    </xf>
    <xf numFmtId="184" fontId="26" fillId="0" borderId="18" xfId="0" applyNumberFormat="1" applyFont="1" applyFill="1" applyBorder="1" applyAlignment="1" applyProtection="1">
      <alignment horizontal="left" vertical="center" wrapText="1"/>
    </xf>
    <xf numFmtId="184" fontId="26" fillId="0" borderId="19" xfId="0" applyNumberFormat="1" applyFont="1" applyFill="1" applyBorder="1" applyAlignment="1" applyProtection="1">
      <alignment horizontal="left" vertical="center" wrapText="1"/>
    </xf>
    <xf numFmtId="184" fontId="26" fillId="0" borderId="20" xfId="0" applyNumberFormat="1" applyFont="1" applyFill="1" applyBorder="1" applyAlignment="1" applyProtection="1">
      <alignment horizontal="left" vertical="center" wrapText="1"/>
    </xf>
    <xf numFmtId="184" fontId="26" fillId="0" borderId="6" xfId="0" applyNumberFormat="1" applyFont="1" applyFill="1" applyBorder="1" applyAlignment="1" applyProtection="1">
      <alignment horizontal="center" vertical="center" wrapText="1"/>
    </xf>
    <xf numFmtId="184" fontId="26" fillId="0" borderId="9" xfId="0" applyNumberFormat="1" applyFont="1" applyFill="1" applyBorder="1" applyAlignment="1" applyProtection="1">
      <alignment horizontal="center" vertical="center" wrapText="1"/>
    </xf>
    <xf numFmtId="184" fontId="26" fillId="0" borderId="12" xfId="0" applyNumberFormat="1" applyFont="1" applyFill="1" applyBorder="1" applyAlignment="1" applyProtection="1">
      <alignment horizontal="center" vertical="center" wrapText="1"/>
    </xf>
    <xf numFmtId="184" fontId="26" fillId="0" borderId="4" xfId="0" applyNumberFormat="1" applyFont="1" applyFill="1" applyBorder="1" applyAlignment="1" applyProtection="1">
      <alignment horizontal="center" vertical="center" wrapText="1"/>
    </xf>
    <xf numFmtId="184" fontId="26" fillId="0" borderId="14" xfId="2" applyNumberFormat="1" applyFont="1" applyFill="1" applyBorder="1" applyAlignment="1" applyProtection="1">
      <alignment horizontal="center" vertical="center"/>
    </xf>
    <xf numFmtId="184" fontId="26" fillId="0" borderId="15" xfId="2" applyNumberFormat="1" applyFont="1" applyFill="1" applyBorder="1" applyAlignment="1" applyProtection="1">
      <alignment horizontal="center" vertical="center"/>
    </xf>
    <xf numFmtId="187" fontId="14" fillId="0" borderId="9" xfId="0" applyNumberFormat="1" applyFont="1" applyFill="1" applyBorder="1" applyAlignment="1" applyProtection="1">
      <alignment horizontal="distributed" vertical="center"/>
    </xf>
    <xf numFmtId="187" fontId="14" fillId="0" borderId="2" xfId="0" applyNumberFormat="1" applyFont="1" applyFill="1" applyBorder="1" applyAlignment="1" applyProtection="1">
      <alignment horizontal="distributed" vertical="center"/>
    </xf>
    <xf numFmtId="187" fontId="0" fillId="0" borderId="14" xfId="0" applyNumberFormat="1" applyFont="1" applyFill="1" applyBorder="1" applyAlignment="1">
      <alignment horizontal="distributed" vertical="center"/>
    </xf>
    <xf numFmtId="187" fontId="0" fillId="0" borderId="15" xfId="0" applyNumberFormat="1" applyFont="1" applyFill="1" applyBorder="1" applyAlignment="1">
      <alignment horizontal="distributed" vertical="center"/>
    </xf>
    <xf numFmtId="187" fontId="0" fillId="0" borderId="13" xfId="0" applyNumberFormat="1" applyFont="1" applyFill="1" applyBorder="1" applyAlignment="1">
      <alignment horizontal="distributed" vertical="center"/>
    </xf>
    <xf numFmtId="184" fontId="26" fillId="0" borderId="17" xfId="0" applyNumberFormat="1" applyFont="1" applyFill="1" applyBorder="1" applyAlignment="1" applyProtection="1">
      <alignment horizontal="center" vertical="center" wrapText="1"/>
    </xf>
    <xf numFmtId="184" fontId="26" fillId="0" borderId="21" xfId="0" applyNumberFormat="1" applyFont="1" applyFill="1" applyBorder="1" applyAlignment="1" applyProtection="1">
      <alignment horizontal="center" vertical="center" wrapText="1"/>
    </xf>
    <xf numFmtId="184" fontId="26" fillId="0" borderId="18" xfId="0" applyNumberFormat="1" applyFont="1" applyFill="1" applyBorder="1" applyAlignment="1" applyProtection="1">
      <alignment horizontal="center" vertical="center" wrapText="1"/>
    </xf>
    <xf numFmtId="184" fontId="26" fillId="0" borderId="19" xfId="0" applyNumberFormat="1" applyFont="1" applyFill="1" applyBorder="1" applyAlignment="1" applyProtection="1">
      <alignment horizontal="center" vertical="center" wrapText="1"/>
    </xf>
    <xf numFmtId="184" fontId="26" fillId="0" borderId="22" xfId="0" applyNumberFormat="1" applyFont="1" applyFill="1" applyBorder="1" applyAlignment="1" applyProtection="1">
      <alignment horizontal="center" vertical="center" wrapText="1"/>
    </xf>
    <xf numFmtId="184" fontId="26" fillId="0" borderId="20" xfId="0" applyNumberFormat="1" applyFont="1" applyFill="1" applyBorder="1" applyAlignment="1" applyProtection="1">
      <alignment horizontal="center" vertical="center" wrapText="1"/>
    </xf>
    <xf numFmtId="187" fontId="0" fillId="0" borderId="14" xfId="0" applyNumberFormat="1" applyFont="1" applyFill="1" applyBorder="1" applyAlignment="1">
      <alignment horizontal="distributed" vertical="center" wrapText="1"/>
    </xf>
    <xf numFmtId="184" fontId="0" fillId="0" borderId="1" xfId="0" applyNumberFormat="1" applyFont="1" applyFill="1" applyBorder="1" applyAlignment="1">
      <alignment horizontal="center" vertical="center"/>
    </xf>
    <xf numFmtId="184" fontId="26" fillId="0" borderId="6" xfId="2" applyNumberFormat="1" applyFont="1" applyFill="1" applyBorder="1" applyAlignment="1" applyProtection="1">
      <alignment horizontal="center" vertical="center"/>
    </xf>
    <xf numFmtId="184" fontId="26" fillId="0" borderId="10" xfId="2" applyNumberFormat="1" applyFont="1" applyFill="1" applyBorder="1" applyAlignment="1" applyProtection="1">
      <alignment horizontal="center" vertical="center"/>
    </xf>
    <xf numFmtId="184" fontId="26" fillId="0" borderId="7" xfId="2" applyNumberFormat="1" applyFont="1" applyFill="1" applyBorder="1" applyAlignment="1" applyProtection="1">
      <alignment horizontal="center" vertical="center"/>
    </xf>
    <xf numFmtId="186" fontId="0" fillId="0" borderId="0" xfId="2" applyNumberFormat="1" applyFont="1" applyFill="1" applyBorder="1" applyAlignment="1" applyProtection="1">
      <alignment horizontal="distributed" vertical="center"/>
      <protection locked="0"/>
    </xf>
    <xf numFmtId="186" fontId="1" fillId="0" borderId="5" xfId="2" applyNumberFormat="1" applyFont="1" applyFill="1" applyBorder="1" applyAlignment="1" applyProtection="1">
      <alignment horizontal="distributed" vertical="center"/>
      <protection locked="0"/>
    </xf>
    <xf numFmtId="184" fontId="26" fillId="0" borderId="13" xfId="2" applyNumberFormat="1" applyFont="1" applyFill="1" applyBorder="1" applyAlignment="1" applyProtection="1">
      <alignment horizontal="center" vertical="center"/>
    </xf>
    <xf numFmtId="187" fontId="0" fillId="0" borderId="10" xfId="2" applyNumberFormat="1" applyFont="1" applyFill="1" applyBorder="1" applyAlignment="1" applyProtection="1">
      <alignment horizontal="distributed" vertical="center"/>
    </xf>
    <xf numFmtId="187" fontId="0" fillId="0" borderId="7" xfId="2" applyNumberFormat="1" applyFont="1" applyFill="1" applyBorder="1" applyAlignment="1" applyProtection="1">
      <alignment horizontal="distributed" vertical="center"/>
    </xf>
    <xf numFmtId="186" fontId="1" fillId="0" borderId="0" xfId="2" applyNumberFormat="1" applyFont="1" applyFill="1" applyBorder="1" applyAlignment="1" applyProtection="1">
      <alignment horizontal="center" vertical="center"/>
      <protection locked="0"/>
    </xf>
    <xf numFmtId="186" fontId="0" fillId="0" borderId="35" xfId="2" applyNumberFormat="1" applyFont="1" applyFill="1" applyBorder="1" applyAlignment="1" applyProtection="1">
      <alignment horizontal="distributed" vertical="center"/>
      <protection locked="0"/>
    </xf>
    <xf numFmtId="186" fontId="1" fillId="0" borderId="36" xfId="2" applyNumberFormat="1" applyFont="1" applyFill="1" applyBorder="1" applyAlignment="1" applyProtection="1">
      <alignment horizontal="distributed" vertical="center"/>
      <protection locked="0"/>
    </xf>
    <xf numFmtId="187" fontId="0" fillId="0" borderId="12" xfId="0" applyNumberFormat="1" applyFont="1" applyFill="1" applyBorder="1" applyAlignment="1">
      <alignment horizontal="center" vertical="center"/>
    </xf>
    <xf numFmtId="187" fontId="0" fillId="0" borderId="3" xfId="0" applyNumberFormat="1" applyFont="1" applyFill="1" applyBorder="1" applyAlignment="1">
      <alignment horizontal="center" vertical="center"/>
    </xf>
    <xf numFmtId="187" fontId="0" fillId="0" borderId="0"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xf>
    <xf numFmtId="186" fontId="1" fillId="0" borderId="5"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wrapText="1"/>
    </xf>
    <xf numFmtId="186" fontId="0" fillId="0" borderId="8" xfId="2" applyNumberFormat="1" applyFont="1" applyFill="1" applyBorder="1" applyAlignment="1" applyProtection="1">
      <alignment horizontal="distributed" vertical="center"/>
    </xf>
    <xf numFmtId="184" fontId="26" fillId="0" borderId="0" xfId="2" applyNumberFormat="1" applyFont="1" applyFill="1" applyBorder="1" applyAlignment="1" applyProtection="1">
      <alignment horizontal="center" vertical="center" wrapText="1"/>
    </xf>
    <xf numFmtId="184" fontId="26" fillId="0" borderId="16" xfId="0" applyNumberFormat="1" applyFont="1" applyFill="1" applyBorder="1" applyAlignment="1" applyProtection="1">
      <alignment horizontal="center" vertical="center" wrapText="1"/>
    </xf>
    <xf numFmtId="184" fontId="26" fillId="0" borderId="14" xfId="0" applyNumberFormat="1" applyFont="1" applyFill="1" applyBorder="1" applyAlignment="1">
      <alignment horizontal="center" vertical="center" wrapText="1"/>
    </xf>
    <xf numFmtId="184" fontId="26" fillId="0" borderId="13" xfId="0" applyNumberFormat="1" applyFont="1" applyFill="1" applyBorder="1" applyAlignment="1">
      <alignment horizontal="center" vertical="center" wrapText="1"/>
    </xf>
    <xf numFmtId="187" fontId="23" fillId="0" borderId="2" xfId="0" applyNumberFormat="1" applyFont="1" applyFill="1" applyBorder="1" applyAlignment="1">
      <alignment horizontal="center" vertical="center" wrapText="1"/>
    </xf>
    <xf numFmtId="187" fontId="0" fillId="0" borderId="6" xfId="0" applyNumberFormat="1" applyFont="1" applyFill="1" applyBorder="1" applyAlignment="1">
      <alignment horizontal="distributed" vertical="center"/>
    </xf>
    <xf numFmtId="187" fontId="0" fillId="0" borderId="7" xfId="0" applyNumberFormat="1" applyFont="1" applyFill="1" applyBorder="1" applyAlignment="1">
      <alignment horizontal="distributed" vertical="center"/>
    </xf>
    <xf numFmtId="187" fontId="0" fillId="0" borderId="5" xfId="0" applyNumberFormat="1" applyFont="1" applyFill="1" applyBorder="1" applyAlignment="1" applyProtection="1">
      <alignment horizontal="distributed" vertical="center"/>
    </xf>
    <xf numFmtId="187" fontId="0" fillId="0" borderId="8" xfId="0"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horizontal="right" vertical="center"/>
      <protection locked="0"/>
    </xf>
    <xf numFmtId="187" fontId="10" fillId="0" borderId="9" xfId="0" applyNumberFormat="1" applyFont="1" applyFill="1" applyBorder="1" applyAlignment="1" applyProtection="1">
      <alignment horizontal="distributed" vertical="center"/>
    </xf>
    <xf numFmtId="187" fontId="10" fillId="0" borderId="2" xfId="0" applyNumberFormat="1" applyFont="1" applyFill="1" applyBorder="1" applyAlignment="1" applyProtection="1">
      <alignment horizontal="distributed" vertical="center"/>
    </xf>
    <xf numFmtId="187" fontId="10" fillId="0" borderId="9" xfId="0" applyNumberFormat="1" applyFont="1" applyFill="1" applyBorder="1" applyAlignment="1" applyProtection="1">
      <alignment horizontal="right" vertical="center"/>
      <protection locked="0"/>
    </xf>
    <xf numFmtId="187" fontId="10" fillId="0" borderId="2" xfId="0"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horizontal="distributed" vertical="center"/>
      <protection locked="0"/>
    </xf>
    <xf numFmtId="187" fontId="0" fillId="0" borderId="5" xfId="0" applyNumberFormat="1" applyFont="1" applyFill="1" applyBorder="1" applyAlignment="1" applyProtection="1">
      <alignment horizontal="distributed" vertical="center"/>
      <protection locked="0"/>
    </xf>
    <xf numFmtId="187" fontId="0" fillId="0" borderId="6"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84" fontId="26" fillId="0" borderId="1" xfId="0" applyNumberFormat="1" applyFont="1" applyFill="1" applyBorder="1" applyAlignment="1">
      <alignment horizontal="center" vertical="center" wrapText="1"/>
    </xf>
    <xf numFmtId="187" fontId="1" fillId="0" borderId="8" xfId="0" applyNumberFormat="1" applyFont="1" applyFill="1" applyBorder="1" applyAlignment="1" applyProtection="1">
      <alignment horizontal="right" vertical="center"/>
      <protection locked="0"/>
    </xf>
    <xf numFmtId="187" fontId="1" fillId="0" borderId="5" xfId="0" applyNumberFormat="1" applyFont="1" applyFill="1" applyBorder="1" applyAlignment="1" applyProtection="1">
      <alignment horizontal="right" vertical="center"/>
      <protection locked="0"/>
    </xf>
    <xf numFmtId="187" fontId="1" fillId="0" borderId="6" xfId="2" applyNumberFormat="1" applyFont="1" applyFill="1" applyBorder="1" applyAlignment="1" applyProtection="1">
      <alignment horizontal="right" vertical="center"/>
    </xf>
    <xf numFmtId="187" fontId="1" fillId="0" borderId="7"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right" vertical="center"/>
    </xf>
    <xf numFmtId="187" fontId="1" fillId="0" borderId="7" xfId="0" applyNumberFormat="1" applyFont="1" applyFill="1" applyBorder="1" applyAlignment="1" applyProtection="1">
      <alignment horizontal="right" vertical="center"/>
    </xf>
    <xf numFmtId="187" fontId="10" fillId="0" borderId="9" xfId="2" applyNumberFormat="1" applyFont="1" applyFill="1" applyBorder="1" applyAlignment="1" applyProtection="1">
      <alignment vertical="center"/>
      <protection locked="0"/>
    </xf>
    <xf numFmtId="187" fontId="10" fillId="0" borderId="2" xfId="2" applyNumberFormat="1" applyFont="1" applyFill="1" applyBorder="1" applyAlignment="1" applyProtection="1">
      <alignment vertical="center"/>
      <protection locked="0"/>
    </xf>
    <xf numFmtId="187" fontId="10" fillId="0" borderId="9" xfId="0" applyNumberFormat="1" applyFont="1" applyFill="1" applyBorder="1" applyAlignment="1" applyProtection="1">
      <alignment vertical="center"/>
      <protection locked="0"/>
    </xf>
    <xf numFmtId="187" fontId="10" fillId="0" borderId="2" xfId="0" applyNumberFormat="1" applyFont="1" applyFill="1" applyBorder="1" applyAlignment="1" applyProtection="1">
      <alignment vertical="center"/>
      <protection locked="0"/>
    </xf>
    <xf numFmtId="187" fontId="1" fillId="0" borderId="8" xfId="2" applyNumberFormat="1" applyFont="1" applyFill="1" applyBorder="1" applyAlignment="1" applyProtection="1">
      <alignment horizontal="right" vertical="center"/>
    </xf>
    <xf numFmtId="187" fontId="1" fillId="0" borderId="5" xfId="2" applyNumberFormat="1" applyFont="1" applyFill="1" applyBorder="1" applyAlignment="1" applyProtection="1">
      <alignment horizontal="right" vertical="center"/>
    </xf>
    <xf numFmtId="187" fontId="1" fillId="0" borderId="8" xfId="0" applyNumberFormat="1" applyFont="1" applyFill="1" applyBorder="1" applyAlignment="1" applyProtection="1">
      <alignment horizontal="right" vertical="center"/>
    </xf>
    <xf numFmtId="187" fontId="1" fillId="0" borderId="5" xfId="0" applyNumberFormat="1" applyFont="1" applyFill="1" applyBorder="1" applyAlignment="1" applyProtection="1">
      <alignment horizontal="right" vertical="center"/>
    </xf>
    <xf numFmtId="185" fontId="26" fillId="0" borderId="1" xfId="0" applyNumberFormat="1" applyFont="1" applyFill="1" applyBorder="1" applyAlignment="1">
      <alignment horizontal="center" vertical="center" wrapText="1"/>
    </xf>
    <xf numFmtId="184" fontId="26" fillId="0" borderId="1" xfId="0" applyNumberFormat="1" applyFont="1" applyFill="1" applyBorder="1" applyAlignment="1">
      <alignment horizontal="center" vertical="center"/>
    </xf>
    <xf numFmtId="187" fontId="0" fillId="0" borderId="6" xfId="0" applyNumberFormat="1" applyFont="1" applyFill="1" applyBorder="1" applyAlignment="1" applyProtection="1">
      <alignment horizontal="right" vertical="center"/>
    </xf>
    <xf numFmtId="187" fontId="0" fillId="0" borderId="7" xfId="0" applyNumberFormat="1" applyFont="1" applyFill="1" applyBorder="1" applyAlignment="1" applyProtection="1">
      <alignment horizontal="right" vertical="center"/>
    </xf>
    <xf numFmtId="187" fontId="0" fillId="0" borderId="8" xfId="2" applyNumberFormat="1" applyFont="1" applyFill="1" applyBorder="1" applyAlignment="1" applyProtection="1">
      <alignment horizontal="right" vertical="center"/>
    </xf>
    <xf numFmtId="187" fontId="0" fillId="0" borderId="5" xfId="2" applyNumberFormat="1" applyFont="1" applyFill="1" applyBorder="1" applyAlignment="1" applyProtection="1">
      <alignment horizontal="right" vertical="center"/>
    </xf>
    <xf numFmtId="187" fontId="0" fillId="0" borderId="8" xfId="0" applyNumberFormat="1" applyFont="1" applyFill="1" applyBorder="1" applyAlignment="1" applyProtection="1">
      <alignment horizontal="right" vertical="center"/>
    </xf>
    <xf numFmtId="187" fontId="0" fillId="0" borderId="5" xfId="0" applyNumberFormat="1" applyFont="1" applyFill="1" applyBorder="1" applyAlignment="1" applyProtection="1">
      <alignment horizontal="right" vertical="center"/>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6" xfId="2" applyNumberFormat="1" applyFont="1" applyFill="1" applyBorder="1" applyAlignment="1" applyProtection="1">
      <alignment horizontal="right" vertical="center"/>
    </xf>
    <xf numFmtId="187" fontId="0" fillId="0" borderId="7" xfId="2" applyNumberFormat="1" applyFont="1" applyFill="1" applyBorder="1" applyAlignment="1" applyProtection="1">
      <alignment horizontal="right" vertical="center"/>
    </xf>
    <xf numFmtId="187" fontId="10" fillId="0" borderId="9"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vertical="center"/>
      <protection locked="0"/>
    </xf>
    <xf numFmtId="187" fontId="0" fillId="0" borderId="5" xfId="0" applyNumberFormat="1" applyFont="1" applyFill="1" applyBorder="1" applyAlignment="1" applyProtection="1">
      <alignment vertical="center"/>
      <protection locked="0"/>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4" fontId="26" fillId="0" borderId="15" xfId="0" applyNumberFormat="1" applyFont="1" applyFill="1" applyBorder="1" applyAlignment="1">
      <alignment horizontal="center" vertical="center" wrapText="1"/>
    </xf>
    <xf numFmtId="185" fontId="1" fillId="0" borderId="8"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horizontal="right" vertical="center"/>
    </xf>
    <xf numFmtId="185" fontId="0" fillId="0" borderId="6" xfId="2" applyNumberFormat="1" applyFont="1" applyFill="1" applyBorder="1" applyAlignment="1" applyProtection="1">
      <alignment horizontal="right" vertical="center"/>
    </xf>
    <xf numFmtId="185" fontId="0" fillId="0" borderId="7" xfId="2" applyNumberFormat="1" applyFont="1" applyFill="1" applyBorder="1" applyAlignment="1" applyProtection="1">
      <alignment horizontal="right" vertical="center"/>
    </xf>
    <xf numFmtId="185" fontId="1" fillId="0" borderId="8" xfId="0" applyNumberFormat="1" applyFont="1" applyFill="1" applyBorder="1" applyAlignment="1" applyProtection="1">
      <alignment horizontal="right" vertical="center"/>
    </xf>
    <xf numFmtId="185" fontId="1" fillId="0" borderId="5" xfId="0" applyNumberFormat="1" applyFont="1" applyFill="1" applyBorder="1" applyAlignment="1" applyProtection="1">
      <alignment horizontal="right" vertical="center"/>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5" fontId="26" fillId="0" borderId="14" xfId="0" applyNumberFormat="1" applyFont="1" applyFill="1" applyBorder="1" applyAlignment="1">
      <alignment horizontal="center" vertical="center" wrapText="1"/>
    </xf>
    <xf numFmtId="185" fontId="26" fillId="0" borderId="13" xfId="0" applyNumberFormat="1" applyFont="1" applyFill="1" applyBorder="1" applyAlignment="1">
      <alignment horizontal="center" vertical="center" wrapText="1"/>
    </xf>
    <xf numFmtId="184" fontId="26" fillId="0" borderId="14" xfId="0" applyNumberFormat="1" applyFont="1" applyFill="1" applyBorder="1" applyAlignment="1">
      <alignment horizontal="center" vertical="center"/>
    </xf>
    <xf numFmtId="184" fontId="26" fillId="0" borderId="15" xfId="0" applyNumberFormat="1" applyFont="1" applyFill="1" applyBorder="1" applyAlignment="1">
      <alignment horizontal="center" vertical="center"/>
    </xf>
    <xf numFmtId="184" fontId="26" fillId="0" borderId="13" xfId="0" applyNumberFormat="1" applyFont="1" applyFill="1" applyBorder="1" applyAlignment="1">
      <alignment horizontal="center" vertical="center"/>
    </xf>
    <xf numFmtId="185" fontId="1" fillId="0" borderId="6" xfId="0" applyNumberFormat="1" applyFont="1" applyFill="1" applyBorder="1" applyAlignment="1" applyProtection="1">
      <alignment horizontal="right" vertical="center"/>
    </xf>
    <xf numFmtId="185" fontId="1" fillId="0" borderId="7" xfId="0" applyNumberFormat="1" applyFont="1" applyFill="1" applyBorder="1" applyAlignment="1" applyProtection="1">
      <alignment horizontal="right" vertical="center"/>
    </xf>
    <xf numFmtId="203" fontId="48" fillId="0" borderId="9" xfId="2" applyNumberFormat="1" applyFont="1" applyBorder="1" applyAlignment="1">
      <alignment horizontal="right" vertical="center"/>
    </xf>
    <xf numFmtId="203" fontId="48" fillId="0" borderId="2" xfId="2" applyNumberFormat="1" applyFont="1" applyBorder="1" applyAlignment="1">
      <alignment horizontal="right" vertical="center"/>
    </xf>
    <xf numFmtId="193" fontId="48" fillId="0" borderId="9" xfId="2" applyNumberFormat="1" applyFont="1" applyBorder="1" applyAlignment="1">
      <alignment horizontal="right" vertical="center"/>
    </xf>
    <xf numFmtId="193" fontId="48" fillId="0" borderId="2" xfId="2" applyNumberFormat="1" applyFont="1" applyBorder="1" applyAlignment="1">
      <alignment horizontal="right" vertical="center"/>
    </xf>
    <xf numFmtId="0" fontId="48" fillId="0" borderId="10" xfId="0" applyFont="1" applyBorder="1" applyAlignment="1">
      <alignment horizontal="right" vertical="top"/>
    </xf>
    <xf numFmtId="0" fontId="48" fillId="0" borderId="0" xfId="0" applyFont="1" applyBorder="1" applyAlignment="1">
      <alignment horizontal="left" vertical="center" wrapText="1"/>
    </xf>
    <xf numFmtId="0" fontId="52" fillId="0" borderId="6"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9" xfId="0" applyFont="1" applyBorder="1" applyAlignment="1">
      <alignment horizontal="center" vertical="center" shrinkToFit="1"/>
    </xf>
    <xf numFmtId="0" fontId="52" fillId="0" borderId="2" xfId="0" applyFont="1" applyBorder="1" applyAlignment="1">
      <alignment horizontal="center" vertical="center" shrinkToFit="1"/>
    </xf>
    <xf numFmtId="183" fontId="48" fillId="0" borderId="6" xfId="2" applyNumberFormat="1" applyFont="1" applyBorder="1" applyAlignment="1">
      <alignment horizontal="right" vertical="center"/>
    </xf>
    <xf numFmtId="183" fontId="48" fillId="0" borderId="7" xfId="2" applyNumberFormat="1" applyFont="1" applyBorder="1" applyAlignment="1">
      <alignment horizontal="right" vertical="center"/>
    </xf>
    <xf numFmtId="185" fontId="48" fillId="0" borderId="6" xfId="2" applyNumberFormat="1" applyFont="1" applyBorder="1" applyAlignment="1">
      <alignment horizontal="right" vertical="center"/>
    </xf>
    <xf numFmtId="185" fontId="48" fillId="0" borderId="7" xfId="2" applyNumberFormat="1" applyFont="1" applyBorder="1" applyAlignment="1">
      <alignment horizontal="right" vertical="center"/>
    </xf>
    <xf numFmtId="182" fontId="48" fillId="0" borderId="6" xfId="1" applyNumberFormat="1" applyFont="1" applyBorder="1" applyAlignment="1">
      <alignment horizontal="right" vertical="center"/>
    </xf>
    <xf numFmtId="182" fontId="48" fillId="0" borderId="7" xfId="1" applyNumberFormat="1" applyFont="1" applyBorder="1" applyAlignment="1">
      <alignment horizontal="right" vertical="center"/>
    </xf>
    <xf numFmtId="182" fontId="48" fillId="0" borderId="6" xfId="2" applyNumberFormat="1" applyFont="1" applyBorder="1" applyAlignment="1">
      <alignment horizontal="right" vertical="center"/>
    </xf>
    <xf numFmtId="182" fontId="48" fillId="0" borderId="7" xfId="2" applyNumberFormat="1" applyFont="1" applyBorder="1" applyAlignment="1">
      <alignment horizontal="right" vertical="center"/>
    </xf>
    <xf numFmtId="183" fontId="48" fillId="0" borderId="6" xfId="2" applyNumberFormat="1" applyFont="1" applyFill="1" applyBorder="1" applyAlignment="1">
      <alignment horizontal="right" vertical="center"/>
    </xf>
    <xf numFmtId="183" fontId="48" fillId="0" borderId="7" xfId="2" applyNumberFormat="1" applyFont="1" applyFill="1" applyBorder="1" applyAlignment="1">
      <alignment horizontal="right" vertical="center"/>
    </xf>
    <xf numFmtId="177" fontId="48" fillId="0" borderId="11" xfId="0" applyNumberFormat="1" applyFont="1" applyBorder="1" applyAlignment="1">
      <alignment horizontal="right"/>
    </xf>
    <xf numFmtId="0" fontId="51" fillId="0" borderId="6" xfId="0" applyFont="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2" xfId="0" applyFont="1" applyBorder="1" applyAlignment="1">
      <alignment horizontal="center" vertical="center"/>
    </xf>
    <xf numFmtId="0" fontId="52" fillId="0" borderId="6"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52" fillId="0" borderId="13" xfId="0" applyFont="1" applyBorder="1" applyAlignment="1">
      <alignment horizontal="center" vertical="center" shrinkToFit="1"/>
    </xf>
    <xf numFmtId="0" fontId="53" fillId="0" borderId="6"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2" xfId="0" applyFont="1" applyBorder="1" applyAlignment="1">
      <alignment horizontal="center" vertical="center" wrapText="1"/>
    </xf>
    <xf numFmtId="0" fontId="52" fillId="0" borderId="14" xfId="0" applyFont="1" applyBorder="1" applyAlignment="1">
      <alignment horizontal="center" vertical="center"/>
    </xf>
    <xf numFmtId="0" fontId="52" fillId="0" borderId="13" xfId="0" applyFont="1" applyBorder="1" applyAlignment="1">
      <alignment horizontal="center" vertical="center"/>
    </xf>
    <xf numFmtId="185" fontId="1" fillId="0" borderId="1" xfId="2"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4" fontId="26" fillId="0" borderId="10" xfId="0" applyNumberFormat="1" applyFont="1" applyFill="1" applyBorder="1" applyAlignment="1">
      <alignment horizontal="center" vertical="center" wrapText="1"/>
    </xf>
    <xf numFmtId="187" fontId="26" fillId="0" borderId="14" xfId="0" applyNumberFormat="1" applyFont="1" applyFill="1" applyBorder="1" applyAlignment="1">
      <alignment horizontal="center" vertical="center" wrapText="1"/>
    </xf>
    <xf numFmtId="179" fontId="1" fillId="0" borderId="1" xfId="1" applyNumberFormat="1" applyFont="1" applyFill="1" applyBorder="1" applyAlignment="1" applyProtection="1">
      <alignment horizontal="right" vertical="center"/>
      <protection locked="0"/>
    </xf>
    <xf numFmtId="185" fontId="0" fillId="0" borderId="1" xfId="0" applyNumberFormat="1" applyFont="1" applyFill="1" applyBorder="1" applyAlignment="1" applyProtection="1">
      <alignment horizontal="right" vertical="center"/>
      <protection locked="0"/>
    </xf>
    <xf numFmtId="187" fontId="10" fillId="0" borderId="1" xfId="0" applyNumberFormat="1" applyFont="1" applyFill="1" applyBorder="1" applyAlignment="1">
      <alignment horizontal="center" vertical="center"/>
    </xf>
    <xf numFmtId="185" fontId="1" fillId="0" borderId="6" xfId="2" applyNumberFormat="1" applyFont="1" applyFill="1" applyBorder="1" applyAlignment="1" applyProtection="1">
      <alignment horizontal="right" vertical="center"/>
      <protection locked="0"/>
    </xf>
    <xf numFmtId="185" fontId="1" fillId="0" borderId="7" xfId="2" applyNumberFormat="1" applyFont="1" applyFill="1" applyBorder="1" applyAlignment="1" applyProtection="1">
      <alignment horizontal="right" vertical="center"/>
      <protection locked="0"/>
    </xf>
    <xf numFmtId="184" fontId="26" fillId="0" borderId="23" xfId="0" applyNumberFormat="1" applyFont="1" applyFill="1" applyBorder="1" applyAlignment="1">
      <alignment horizontal="left" vertical="center" wrapText="1"/>
    </xf>
    <xf numFmtId="184" fontId="26" fillId="0" borderId="24" xfId="0" applyNumberFormat="1" applyFont="1" applyFill="1" applyBorder="1" applyAlignment="1">
      <alignment horizontal="left" vertical="center" wrapText="1"/>
    </xf>
    <xf numFmtId="184" fontId="26" fillId="0" borderId="25" xfId="0" applyNumberFormat="1" applyFont="1" applyFill="1" applyBorder="1" applyAlignment="1">
      <alignment horizontal="left" vertical="center" wrapText="1"/>
    </xf>
    <xf numFmtId="187" fontId="0" fillId="0" borderId="1" xfId="2" applyNumberFormat="1" applyFont="1" applyFill="1" applyBorder="1" applyAlignment="1" applyProtection="1">
      <alignment horizontal="center" vertical="center"/>
      <protection locked="0"/>
    </xf>
    <xf numFmtId="187" fontId="1" fillId="0" borderId="1" xfId="2" applyNumberFormat="1" applyFont="1" applyFill="1" applyBorder="1" applyAlignment="1" applyProtection="1">
      <alignment horizontal="center" vertical="center"/>
      <protection locked="0"/>
    </xf>
    <xf numFmtId="187" fontId="27" fillId="0" borderId="1" xfId="2" applyNumberFormat="1" applyFont="1" applyFill="1" applyBorder="1" applyAlignment="1" applyProtection="1">
      <alignment horizontal="center" vertical="center"/>
      <protection locked="0"/>
    </xf>
    <xf numFmtId="184" fontId="23" fillId="0" borderId="16" xfId="0" applyNumberFormat="1" applyFont="1" applyFill="1" applyBorder="1" applyAlignment="1">
      <alignment horizontal="left" vertical="center" wrapText="1"/>
    </xf>
    <xf numFmtId="187" fontId="28" fillId="0" borderId="1" xfId="2" applyNumberFormat="1" applyFont="1" applyFill="1" applyBorder="1" applyAlignment="1" applyProtection="1">
      <alignment horizontal="center" vertical="center"/>
      <protection locked="0"/>
    </xf>
    <xf numFmtId="185" fontId="1" fillId="0" borderId="14" xfId="2" applyNumberFormat="1" applyFont="1" applyFill="1" applyBorder="1" applyAlignment="1" applyProtection="1">
      <alignment vertical="center"/>
      <protection locked="0"/>
    </xf>
    <xf numFmtId="185" fontId="1" fillId="0" borderId="13" xfId="2" applyNumberFormat="1" applyFont="1" applyFill="1" applyBorder="1" applyAlignment="1" applyProtection="1">
      <alignment vertical="center"/>
      <protection locked="0"/>
    </xf>
    <xf numFmtId="187" fontId="10" fillId="0" borderId="1" xfId="2" applyNumberFormat="1" applyFont="1" applyFill="1" applyBorder="1" applyAlignment="1" applyProtection="1">
      <alignment horizontal="center" vertical="center"/>
      <protection locked="0"/>
    </xf>
    <xf numFmtId="189" fontId="1" fillId="0" borderId="6"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9" fontId="1" fillId="0" borderId="14" xfId="2" applyNumberFormat="1" applyFont="1" applyFill="1" applyBorder="1" applyAlignment="1" applyProtection="1">
      <alignment vertical="center"/>
      <protection locked="0"/>
    </xf>
    <xf numFmtId="189" fontId="1" fillId="0" borderId="13" xfId="2" applyNumberFormat="1" applyFont="1" applyFill="1" applyBorder="1" applyAlignment="1" applyProtection="1">
      <alignment vertical="center"/>
      <protection locked="0"/>
    </xf>
    <xf numFmtId="189" fontId="10" fillId="0" borderId="1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0" fillId="0" borderId="9" xfId="2" applyNumberFormat="1" applyFont="1" applyFill="1" applyBorder="1" applyAlignment="1" applyProtection="1">
      <alignment horizontal="right" vertical="center"/>
      <protection locked="0"/>
    </xf>
    <xf numFmtId="189" fontId="10" fillId="0" borderId="2" xfId="2" applyNumberFormat="1" applyFont="1" applyFill="1" applyBorder="1" applyAlignment="1" applyProtection="1">
      <alignment horizontal="right" vertical="center"/>
      <protection locked="0"/>
    </xf>
    <xf numFmtId="187" fontId="27" fillId="0" borderId="14" xfId="2" applyNumberFormat="1" applyFont="1" applyFill="1" applyBorder="1" applyAlignment="1" applyProtection="1">
      <alignment horizontal="center" vertical="center"/>
    </xf>
    <xf numFmtId="187" fontId="27" fillId="0" borderId="13" xfId="2" applyNumberFormat="1" applyFont="1" applyFill="1" applyBorder="1" applyAlignment="1" applyProtection="1">
      <alignment horizontal="center" vertical="center"/>
    </xf>
    <xf numFmtId="187" fontId="23" fillId="0" borderId="14" xfId="2" applyNumberFormat="1" applyFont="1" applyFill="1" applyBorder="1" applyAlignment="1" applyProtection="1">
      <alignment horizontal="center" vertical="center"/>
    </xf>
    <xf numFmtId="187" fontId="23" fillId="0" borderId="13" xfId="2" applyNumberFormat="1" applyFont="1" applyFill="1" applyBorder="1" applyAlignment="1" applyProtection="1">
      <alignment horizontal="center" vertical="center"/>
    </xf>
    <xf numFmtId="185" fontId="10" fillId="0" borderId="14"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7" fontId="0" fillId="0" borderId="12" xfId="2" applyNumberFormat="1" applyFont="1" applyFill="1" applyBorder="1" applyAlignment="1" applyProtection="1">
      <alignment horizontal="center" vertical="center"/>
    </xf>
    <xf numFmtId="187" fontId="0" fillId="0" borderId="4" xfId="2" applyNumberFormat="1" applyFont="1" applyFill="1" applyBorder="1" applyAlignment="1" applyProtection="1">
      <alignment horizontal="center" vertical="center"/>
    </xf>
    <xf numFmtId="187" fontId="28" fillId="0" borderId="14" xfId="2" applyNumberFormat="1" applyFont="1" applyFill="1" applyBorder="1" applyAlignment="1" applyProtection="1">
      <alignment horizontal="center" vertical="center"/>
    </xf>
    <xf numFmtId="187" fontId="28" fillId="0" borderId="13" xfId="2" applyNumberFormat="1" applyFont="1" applyFill="1" applyBorder="1" applyAlignment="1" applyProtection="1">
      <alignment horizontal="center" vertical="center"/>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7" fontId="23" fillId="0" borderId="1" xfId="2" applyNumberFormat="1" applyFont="1" applyFill="1" applyBorder="1" applyAlignment="1" applyProtection="1">
      <alignment horizontal="center" vertical="center"/>
      <protection locked="0"/>
    </xf>
    <xf numFmtId="185" fontId="10" fillId="0" borderId="1" xfId="0"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7" fontId="1" fillId="0" borderId="12" xfId="2" applyNumberFormat="1" applyFont="1" applyFill="1" applyBorder="1" applyAlignment="1" applyProtection="1">
      <alignment horizontal="center" vertical="center"/>
    </xf>
    <xf numFmtId="187" fontId="1" fillId="0" borderId="3" xfId="2" applyNumberFormat="1" applyFont="1" applyFill="1" applyBorder="1" applyAlignment="1" applyProtection="1">
      <alignment horizontal="center" vertical="center"/>
    </xf>
    <xf numFmtId="187" fontId="28" fillId="0" borderId="6" xfId="2" applyNumberFormat="1" applyFont="1" applyFill="1" applyBorder="1" applyAlignment="1" applyProtection="1">
      <alignment horizontal="center" vertical="center"/>
    </xf>
    <xf numFmtId="187" fontId="28" fillId="0" borderId="7" xfId="2" applyNumberFormat="1" applyFont="1" applyFill="1" applyBorder="1" applyAlignment="1" applyProtection="1">
      <alignment horizontal="center" vertical="center"/>
    </xf>
    <xf numFmtId="187" fontId="10" fillId="0" borderId="12" xfId="2" applyNumberFormat="1" applyFont="1" applyFill="1" applyBorder="1" applyAlignment="1" applyProtection="1">
      <alignment horizontal="center" vertical="center"/>
    </xf>
    <xf numFmtId="187" fontId="10" fillId="0" borderId="4" xfId="2" applyNumberFormat="1" applyFont="1" applyFill="1" applyBorder="1" applyAlignment="1" applyProtection="1">
      <alignment horizontal="center" vertical="center"/>
    </xf>
    <xf numFmtId="189" fontId="0" fillId="0" borderId="0" xfId="2" applyNumberFormat="1" applyFont="1" applyFill="1" applyBorder="1" applyAlignment="1">
      <alignment vertical="center"/>
    </xf>
    <xf numFmtId="179" fontId="10" fillId="0" borderId="1" xfId="1" applyNumberFormat="1" applyFont="1" applyFill="1" applyBorder="1" applyAlignment="1" applyProtection="1">
      <alignment horizontal="right" vertical="center"/>
      <protection locked="0"/>
    </xf>
    <xf numFmtId="187" fontId="24" fillId="0" borderId="1" xfId="2" applyNumberFormat="1" applyFont="1" applyFill="1" applyBorder="1" applyAlignment="1" applyProtection="1">
      <alignment horizontal="center" vertical="center"/>
      <protection locked="0"/>
    </xf>
    <xf numFmtId="188" fontId="10" fillId="0" borderId="9" xfId="2" applyNumberFormat="1" applyFont="1" applyFill="1" applyBorder="1" applyAlignment="1">
      <alignment horizontal="right" vertical="center"/>
    </xf>
    <xf numFmtId="188" fontId="10" fillId="0" borderId="2" xfId="2" applyNumberFormat="1" applyFont="1" applyFill="1" applyBorder="1" applyAlignment="1">
      <alignment horizontal="right" vertical="center"/>
    </xf>
    <xf numFmtId="187" fontId="10" fillId="0" borderId="4" xfId="2" applyNumberFormat="1" applyFont="1" applyFill="1" applyBorder="1" applyAlignment="1">
      <alignment horizontal="center" vertical="center"/>
    </xf>
    <xf numFmtId="187" fontId="10" fillId="0" borderId="11" xfId="2" applyNumberFormat="1" applyFont="1" applyFill="1" applyBorder="1" applyAlignment="1">
      <alignment horizontal="center" vertical="center"/>
    </xf>
    <xf numFmtId="187" fontId="10" fillId="0" borderId="2" xfId="2" applyNumberFormat="1" applyFont="1" applyFill="1" applyBorder="1" applyAlignment="1">
      <alignment horizontal="center" vertical="center"/>
    </xf>
    <xf numFmtId="187" fontId="10" fillId="0" borderId="9" xfId="2" applyNumberFormat="1" applyFont="1" applyFill="1" applyBorder="1" applyAlignment="1">
      <alignment horizontal="right" vertical="center"/>
    </xf>
    <xf numFmtId="187" fontId="10" fillId="0" borderId="2" xfId="2" applyNumberFormat="1" applyFont="1" applyFill="1" applyBorder="1" applyAlignment="1">
      <alignment horizontal="right" vertical="center"/>
    </xf>
    <xf numFmtId="187" fontId="10" fillId="0" borderId="9" xfId="0" applyNumberFormat="1" applyFont="1" applyFill="1" applyBorder="1" applyAlignment="1">
      <alignment horizontal="right" vertical="center"/>
    </xf>
    <xf numFmtId="187" fontId="10" fillId="0" borderId="2" xfId="0" applyNumberFormat="1" applyFont="1" applyFill="1" applyBorder="1" applyAlignment="1">
      <alignment horizontal="right" vertical="center"/>
    </xf>
    <xf numFmtId="191" fontId="10" fillId="0" borderId="9" xfId="2" applyNumberFormat="1" applyFont="1" applyFill="1" applyBorder="1" applyAlignment="1">
      <alignment horizontal="right" vertical="center"/>
    </xf>
    <xf numFmtId="191" fontId="10" fillId="0" borderId="2" xfId="2" applyNumberFormat="1" applyFont="1" applyFill="1" applyBorder="1" applyAlignment="1">
      <alignment horizontal="right" vertical="center"/>
    </xf>
    <xf numFmtId="188" fontId="10" fillId="0" borderId="9" xfId="0" applyNumberFormat="1" applyFont="1" applyFill="1" applyBorder="1" applyAlignment="1">
      <alignment horizontal="right" vertical="center"/>
    </xf>
    <xf numFmtId="188" fontId="10" fillId="0" borderId="2" xfId="0" applyNumberFormat="1" applyFont="1" applyFill="1" applyBorder="1" applyAlignment="1">
      <alignment horizontal="right"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7" fontId="0" fillId="0" borderId="3"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0" fillId="0" borderId="9" xfId="2" applyNumberFormat="1" applyFont="1" applyFill="1" applyBorder="1" applyAlignment="1">
      <alignment horizontal="center" vertical="center"/>
    </xf>
    <xf numFmtId="187" fontId="10" fillId="0" borderId="4" xfId="2" applyNumberFormat="1" applyFont="1" applyFill="1" applyBorder="1" applyAlignment="1" applyProtection="1">
      <alignment horizontal="center" vertical="center"/>
      <protection locked="0"/>
    </xf>
    <xf numFmtId="187" fontId="10" fillId="0" borderId="1" xfId="0" applyNumberFormat="1" applyFont="1" applyFill="1" applyBorder="1" applyAlignment="1">
      <alignment horizontal="center" vertical="center" wrapText="1"/>
    </xf>
    <xf numFmtId="187" fontId="1" fillId="0" borderId="4" xfId="2" applyNumberFormat="1" applyFont="1" applyFill="1" applyBorder="1" applyAlignment="1" applyProtection="1">
      <alignment horizontal="center" vertical="center"/>
      <protection locked="0"/>
    </xf>
    <xf numFmtId="185" fontId="26" fillId="0" borderId="6" xfId="0" applyNumberFormat="1" applyFont="1" applyFill="1" applyBorder="1" applyAlignment="1">
      <alignment horizontal="center" vertical="center" wrapText="1"/>
    </xf>
    <xf numFmtId="185" fontId="26" fillId="0" borderId="7" xfId="0" applyNumberFormat="1" applyFont="1" applyFill="1" applyBorder="1" applyAlignment="1">
      <alignment horizontal="center" vertical="center" wrapText="1"/>
    </xf>
    <xf numFmtId="185" fontId="26" fillId="0" borderId="9" xfId="0" applyNumberFormat="1" applyFont="1" applyFill="1" applyBorder="1" applyAlignment="1">
      <alignment horizontal="center" vertical="center" wrapText="1"/>
    </xf>
    <xf numFmtId="185" fontId="26" fillId="0" borderId="2" xfId="0" applyNumberFormat="1" applyFont="1" applyFill="1" applyBorder="1" applyAlignment="1">
      <alignment horizontal="center" vertical="center" wrapText="1"/>
    </xf>
    <xf numFmtId="187" fontId="0" fillId="0" borderId="9" xfId="2" applyNumberFormat="1" applyFont="1" applyFill="1" applyBorder="1" applyAlignment="1">
      <alignment horizontal="center" vertical="center"/>
    </xf>
    <xf numFmtId="187" fontId="1" fillId="0" borderId="11" xfId="2" applyNumberFormat="1" applyFont="1" applyFill="1" applyBorder="1" applyAlignment="1">
      <alignment horizontal="center" vertical="center"/>
    </xf>
    <xf numFmtId="187" fontId="1" fillId="0" borderId="2" xfId="2" applyNumberFormat="1" applyFont="1" applyFill="1" applyBorder="1" applyAlignment="1">
      <alignment horizontal="center" vertical="center"/>
    </xf>
    <xf numFmtId="185" fontId="1" fillId="0" borderId="9" xfId="2" applyNumberFormat="1" applyFont="1" applyFill="1" applyBorder="1" applyAlignment="1">
      <alignment horizontal="right" vertical="center"/>
    </xf>
    <xf numFmtId="185" fontId="1" fillId="0" borderId="2" xfId="2" applyNumberFormat="1" applyFont="1" applyFill="1" applyBorder="1" applyAlignment="1">
      <alignment horizontal="right" vertical="center"/>
    </xf>
    <xf numFmtId="187" fontId="1" fillId="0" borderId="12" xfId="2" applyNumberFormat="1" applyFont="1" applyFill="1" applyBorder="1" applyAlignment="1" applyProtection="1">
      <alignment horizontal="center" vertical="center"/>
      <protection locked="0"/>
    </xf>
    <xf numFmtId="187" fontId="0" fillId="0" borderId="8" xfId="2"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5" fontId="0" fillId="0" borderId="9" xfId="0" applyNumberFormat="1" applyFont="1" applyFill="1" applyBorder="1" applyAlignment="1">
      <alignment horizontal="right" vertical="center"/>
    </xf>
    <xf numFmtId="185" fontId="0" fillId="0" borderId="2" xfId="0" applyNumberFormat="1" applyFont="1" applyFill="1" applyBorder="1" applyAlignment="1">
      <alignment horizontal="right" vertical="center"/>
    </xf>
    <xf numFmtId="185" fontId="10" fillId="0" borderId="9" xfId="0" applyNumberFormat="1" applyFont="1" applyFill="1" applyBorder="1" applyAlignment="1">
      <alignment horizontal="right" vertical="center"/>
    </xf>
    <xf numFmtId="185" fontId="10" fillId="0" borderId="2" xfId="0" applyNumberFormat="1" applyFont="1" applyFill="1" applyBorder="1" applyAlignment="1">
      <alignment horizontal="right" vertical="center"/>
    </xf>
    <xf numFmtId="187" fontId="10" fillId="0" borderId="1" xfId="2" applyNumberFormat="1" applyFont="1" applyFill="1" applyBorder="1" applyAlignment="1" applyProtection="1">
      <alignment horizontal="center" vertical="center" wrapText="1"/>
      <protection locked="0"/>
    </xf>
    <xf numFmtId="191" fontId="1" fillId="0" borderId="6" xfId="2" applyNumberFormat="1" applyFont="1" applyFill="1" applyBorder="1" applyAlignment="1">
      <alignment horizontal="right" vertical="center"/>
    </xf>
    <xf numFmtId="191" fontId="1" fillId="0" borderId="7" xfId="2" applyNumberFormat="1" applyFont="1" applyFill="1" applyBorder="1" applyAlignment="1">
      <alignment horizontal="righ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7" fillId="0" borderId="15"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xf numFmtId="187" fontId="10" fillId="0" borderId="0" xfId="0" applyNumberFormat="1" applyFont="1" applyFill="1" applyBorder="1">
      <alignment vertical="center"/>
    </xf>
    <xf numFmtId="200" fontId="0" fillId="0" borderId="0" xfId="0" applyNumberFormat="1" applyFont="1" applyFill="1" applyBorder="1" applyAlignment="1">
      <alignment horizontal="center" vertical="center"/>
    </xf>
    <xf numFmtId="201" fontId="0" fillId="0" borderId="0" xfId="0" applyNumberFormat="1" applyFont="1" applyFill="1" applyBorder="1" applyAlignment="1">
      <alignment horizontal="center" vertical="center"/>
    </xf>
    <xf numFmtId="201" fontId="0" fillId="0" borderId="0" xfId="0" applyNumberFormat="1" applyFont="1" applyFill="1" applyBorder="1">
      <alignment vertical="center"/>
    </xf>
    <xf numFmtId="200" fontId="0"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cellXfs>
  <cellStyles count="14">
    <cellStyle name="パーセント" xfId="1" builtinId="5"/>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'13人口(4)(5)（グラフ）'!$L$4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'13人口(4)(5)（グラフ）'!$U$3:$AM$3</c:f>
              <c:strCache>
                <c:ptCount val="19"/>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strCache>
            </c:strRef>
          </c:cat>
          <c:val>
            <c:numRef>
              <c:f>'13人口(4)(5)（グラフ）'!$U$4:$AM$4</c:f>
              <c:numCache>
                <c:formatCode>#,##0_);[Red]\(#,##0\)</c:formatCode>
                <c:ptCount val="19"/>
                <c:pt idx="0">
                  <c:v>803</c:v>
                </c:pt>
                <c:pt idx="1">
                  <c:v>829</c:v>
                </c:pt>
                <c:pt idx="2">
                  <c:v>866</c:v>
                </c:pt>
                <c:pt idx="3">
                  <c:v>942</c:v>
                </c:pt>
                <c:pt idx="4">
                  <c:v>885</c:v>
                </c:pt>
                <c:pt idx="5">
                  <c:v>1026</c:v>
                </c:pt>
                <c:pt idx="6">
                  <c:v>948</c:v>
                </c:pt>
                <c:pt idx="7">
                  <c:v>953</c:v>
                </c:pt>
                <c:pt idx="8">
                  <c:v>970</c:v>
                </c:pt>
                <c:pt idx="9">
                  <c:v>1059</c:v>
                </c:pt>
                <c:pt idx="10">
                  <c:v>982</c:v>
                </c:pt>
                <c:pt idx="11">
                  <c:v>1003</c:v>
                </c:pt>
                <c:pt idx="12">
                  <c:v>1054</c:v>
                </c:pt>
                <c:pt idx="13">
                  <c:v>1044</c:v>
                </c:pt>
                <c:pt idx="14">
                  <c:v>1034</c:v>
                </c:pt>
                <c:pt idx="15">
                  <c:v>977</c:v>
                </c:pt>
                <c:pt idx="16">
                  <c:v>913</c:v>
                </c:pt>
                <c:pt idx="17">
                  <c:v>885</c:v>
                </c:pt>
                <c:pt idx="18" formatCode="General">
                  <c:v>895</c:v>
                </c:pt>
              </c:numCache>
            </c:numRef>
          </c:val>
          <c:extLst>
            <c:ext xmlns:c16="http://schemas.microsoft.com/office/drawing/2014/chart" uri="{C3380CC4-5D6E-409C-BE32-E72D297353CC}">
              <c16:uniqueId val="{00000000-4F5F-4D76-9429-05886F9CAC65}"/>
            </c:ext>
          </c:extLst>
        </c:ser>
        <c:ser>
          <c:idx val="0"/>
          <c:order val="1"/>
          <c:tx>
            <c:strRef>
              <c:f>'13人口(4)(5)（グラフ）'!$L$5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'13人口(4)(5)（グラフ）'!$U$3:$AM$3</c:f>
              <c:strCache>
                <c:ptCount val="19"/>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strCache>
            </c:strRef>
          </c:cat>
          <c:val>
            <c:numRef>
              <c:f>'13人口(4)(5)（グラフ）'!$U$5:$AM$5</c:f>
              <c:numCache>
                <c:formatCode>#,##0_);[Red]\(#,##0\)</c:formatCode>
                <c:ptCount val="19"/>
                <c:pt idx="0">
                  <c:v>383</c:v>
                </c:pt>
                <c:pt idx="1">
                  <c:v>368</c:v>
                </c:pt>
                <c:pt idx="2">
                  <c:v>414</c:v>
                </c:pt>
                <c:pt idx="3">
                  <c:v>391</c:v>
                </c:pt>
                <c:pt idx="4">
                  <c:v>416</c:v>
                </c:pt>
                <c:pt idx="5">
                  <c:v>514</c:v>
                </c:pt>
                <c:pt idx="6">
                  <c:v>444</c:v>
                </c:pt>
                <c:pt idx="7">
                  <c:v>483</c:v>
                </c:pt>
                <c:pt idx="8">
                  <c:v>473</c:v>
                </c:pt>
                <c:pt idx="9">
                  <c:v>495</c:v>
                </c:pt>
                <c:pt idx="10">
                  <c:v>545</c:v>
                </c:pt>
                <c:pt idx="11">
                  <c:v>530</c:v>
                </c:pt>
                <c:pt idx="12">
                  <c:v>546</c:v>
                </c:pt>
                <c:pt idx="13">
                  <c:v>565</c:v>
                </c:pt>
                <c:pt idx="14">
                  <c:v>582</c:v>
                </c:pt>
                <c:pt idx="15">
                  <c:v>598</c:v>
                </c:pt>
                <c:pt idx="16">
                  <c:v>623</c:v>
                </c:pt>
                <c:pt idx="17">
                  <c:v>568</c:v>
                </c:pt>
                <c:pt idx="18" formatCode="General">
                  <c:v>651</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'13人口(4)(5)（グラフ）'!$L$6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'13人口(4)(5)（グラフ）'!$U$3:$AM$3</c:f>
              <c:strCache>
                <c:ptCount val="19"/>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strCache>
            </c:strRef>
          </c:cat>
          <c:val>
            <c:numRef>
              <c:f>'13人口(4)(5)（グラフ）'!$U$6:$AM$6</c:f>
              <c:numCache>
                <c:formatCode>#,##0_);[Red]\(#,##0\)</c:formatCode>
                <c:ptCount val="19"/>
                <c:pt idx="0">
                  <c:v>5374</c:v>
                </c:pt>
                <c:pt idx="1">
                  <c:v>5535</c:v>
                </c:pt>
                <c:pt idx="2">
                  <c:v>5278</c:v>
                </c:pt>
                <c:pt idx="3">
                  <c:v>5193</c:v>
                </c:pt>
                <c:pt idx="4">
                  <c:v>5142</c:v>
                </c:pt>
                <c:pt idx="5">
                  <c:v>5519</c:v>
                </c:pt>
                <c:pt idx="6">
                  <c:v>4911</c:v>
                </c:pt>
                <c:pt idx="7">
                  <c:v>5081</c:v>
                </c:pt>
                <c:pt idx="8">
                  <c:v>5390</c:v>
                </c:pt>
                <c:pt idx="9">
                  <c:v>5234</c:v>
                </c:pt>
                <c:pt idx="10">
                  <c:v>4795</c:v>
                </c:pt>
                <c:pt idx="11">
                  <c:v>5028</c:v>
                </c:pt>
                <c:pt idx="12">
                  <c:v>5015</c:v>
                </c:pt>
                <c:pt idx="13">
                  <c:v>5157</c:v>
                </c:pt>
                <c:pt idx="14">
                  <c:v>5144</c:v>
                </c:pt>
                <c:pt idx="15">
                  <c:v>5318</c:v>
                </c:pt>
                <c:pt idx="16">
                  <c:v>5741</c:v>
                </c:pt>
                <c:pt idx="17">
                  <c:v>5354</c:v>
                </c:pt>
                <c:pt idx="18" formatCode="General">
                  <c:v>4995</c:v>
                </c:pt>
              </c:numCache>
            </c:numRef>
          </c:val>
          <c:smooth val="0"/>
          <c:extLst>
            <c:ext xmlns:c16="http://schemas.microsoft.com/office/drawing/2014/chart" uri="{C3380CC4-5D6E-409C-BE32-E72D297353CC}">
              <c16:uniqueId val="{00000002-4F5F-4D76-9429-05886F9CAC65}"/>
            </c:ext>
          </c:extLst>
        </c:ser>
        <c:ser>
          <c:idx val="3"/>
          <c:order val="3"/>
          <c:tx>
            <c:strRef>
              <c:f>'13人口(4)(5)（グラフ）'!$L$7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'13人口(4)(5)（グラフ）'!$U$3:$AM$3</c:f>
              <c:strCache>
                <c:ptCount val="19"/>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pt idx="18">
                  <c:v>3年</c:v>
                </c:pt>
              </c:strCache>
            </c:strRef>
          </c:cat>
          <c:val>
            <c:numRef>
              <c:f>'13人口(4)(5)（グラフ）'!$U$7:$AM$7</c:f>
              <c:numCache>
                <c:formatCode>#,##0_);[Red]\(#,##0\)</c:formatCode>
                <c:ptCount val="19"/>
                <c:pt idx="0">
                  <c:v>4187</c:v>
                </c:pt>
                <c:pt idx="1">
                  <c:v>3836</c:v>
                </c:pt>
                <c:pt idx="2">
                  <c:v>4037</c:v>
                </c:pt>
                <c:pt idx="3">
                  <c:v>4576</c:v>
                </c:pt>
                <c:pt idx="4">
                  <c:v>4774</c:v>
                </c:pt>
                <c:pt idx="5">
                  <c:v>4488</c:v>
                </c:pt>
                <c:pt idx="6">
                  <c:v>4587</c:v>
                </c:pt>
                <c:pt idx="7">
                  <c:v>4471</c:v>
                </c:pt>
                <c:pt idx="8">
                  <c:v>4388</c:v>
                </c:pt>
                <c:pt idx="9">
                  <c:v>4176</c:v>
                </c:pt>
                <c:pt idx="10">
                  <c:v>4517</c:v>
                </c:pt>
                <c:pt idx="11">
                  <c:v>4585</c:v>
                </c:pt>
                <c:pt idx="12">
                  <c:v>4419</c:v>
                </c:pt>
                <c:pt idx="13">
                  <c:v>4408</c:v>
                </c:pt>
                <c:pt idx="14">
                  <c:v>4668</c:v>
                </c:pt>
                <c:pt idx="15">
                  <c:v>4888</c:v>
                </c:pt>
                <c:pt idx="16">
                  <c:v>4896</c:v>
                </c:pt>
                <c:pt idx="17">
                  <c:v>4642</c:v>
                </c:pt>
                <c:pt idx="18" formatCode="General">
                  <c:v>4598</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397326547773759E-2"/>
          <c:y val="2.5134649910233394E-2"/>
          <c:w val="0.94922260930975866"/>
          <c:h val="0.94434470377019752"/>
        </c:manualLayout>
      </c:layout>
      <c:barChart>
        <c:barDir val="bar"/>
        <c:grouping val="clustered"/>
        <c:varyColors val="0"/>
        <c:ser>
          <c:idx val="0"/>
          <c:order val="0"/>
          <c:spPr>
            <a:solidFill>
              <a:srgbClr val="5B9BD5">
                <a:lumMod val="40000"/>
                <a:lumOff val="60000"/>
              </a:srgbClr>
            </a:solidFill>
            <a:ln w="12700">
              <a:solidFill>
                <a:srgbClr val="000000"/>
              </a:solidFill>
              <a:prstDash val="solid"/>
            </a:ln>
          </c:spPr>
          <c:invertIfNegative val="0"/>
          <c:dLbls>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D614-4830-8B99-FAF0825468F3}"/>
                </c:ext>
              </c:extLst>
            </c:dLbl>
            <c:dLbl>
              <c:idx val="1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'13人口(4)(5)（グラフ）'!$B$62:$B$82</c:f>
              <c:numCache>
                <c:formatCode>General</c:formatCode>
                <c:ptCount val="21"/>
                <c:pt idx="0">
                  <c:v>2457</c:v>
                </c:pt>
                <c:pt idx="1">
                  <c:v>2674</c:v>
                </c:pt>
                <c:pt idx="2">
                  <c:v>2634</c:v>
                </c:pt>
                <c:pt idx="3">
                  <c:v>2401</c:v>
                </c:pt>
                <c:pt idx="4">
                  <c:v>2554</c:v>
                </c:pt>
                <c:pt idx="5">
                  <c:v>2708</c:v>
                </c:pt>
                <c:pt idx="6">
                  <c:v>2835</c:v>
                </c:pt>
                <c:pt idx="7">
                  <c:v>3197</c:v>
                </c:pt>
                <c:pt idx="8">
                  <c:v>3533</c:v>
                </c:pt>
                <c:pt idx="9">
                  <c:v>3938</c:v>
                </c:pt>
                <c:pt idx="10">
                  <c:v>3838</c:v>
                </c:pt>
                <c:pt idx="11">
                  <c:v>2937</c:v>
                </c:pt>
                <c:pt idx="12">
                  <c:v>2210</c:v>
                </c:pt>
                <c:pt idx="13">
                  <c:v>1915</c:v>
                </c:pt>
                <c:pt idx="14">
                  <c:v>2184</c:v>
                </c:pt>
                <c:pt idx="15">
                  <c:v>1805</c:v>
                </c:pt>
                <c:pt idx="16">
                  <c:v>1477</c:v>
                </c:pt>
                <c:pt idx="17">
                  <c:v>784</c:v>
                </c:pt>
                <c:pt idx="18">
                  <c:v>232</c:v>
                </c:pt>
                <c:pt idx="19">
                  <c:v>40</c:v>
                </c:pt>
                <c:pt idx="20">
                  <c:v>4</c:v>
                </c:pt>
              </c:numCache>
            </c:numRef>
          </c:val>
          <c:extLst>
            <c:ext xmlns:c16="http://schemas.microsoft.com/office/drawing/2014/chart" uri="{C3380CC4-5D6E-409C-BE32-E72D297353CC}">
              <c16:uniqueId val="{00000008-D614-4830-8B99-FAF0825468F3}"/>
            </c:ext>
          </c:extLst>
        </c:ser>
        <c:dLbls>
          <c:showLegendKey val="0"/>
          <c:showVal val="0"/>
          <c:showCatName val="0"/>
          <c:showSerName val="0"/>
          <c:showPercent val="0"/>
          <c:showBubbleSize val="0"/>
        </c:dLbls>
        <c:gapWidth val="0"/>
        <c:axId val="559802584"/>
        <c:axId val="1"/>
      </c:barChart>
      <c:barChart>
        <c:barDir val="bar"/>
        <c:grouping val="clustered"/>
        <c:varyColors val="0"/>
        <c:ser>
          <c:idx val="1"/>
          <c:order val="1"/>
          <c:spPr>
            <a:solidFill>
              <a:srgbClr val="009900"/>
            </a:solidFill>
            <a:ln w="12700">
              <a:solidFill>
                <a:srgbClr val="000000"/>
              </a:solidFill>
              <a:prstDash val="solid"/>
            </a:ln>
          </c:spPr>
          <c:invertIfNegative val="0"/>
          <c:dLbls>
            <c:dLbl>
              <c:idx val="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D614-4830-8B99-FAF0825468F3}"/>
                </c:ext>
              </c:extLst>
            </c:dLbl>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C-D614-4830-8B99-FAF0825468F3}"/>
                </c:ext>
              </c:extLst>
            </c:dLbl>
            <c:dLbl>
              <c:idx val="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14-4830-8B99-FAF0825468F3}"/>
                </c:ext>
              </c:extLst>
            </c:dLbl>
            <c:dLbl>
              <c:idx val="10"/>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E-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0-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1-D614-4830-8B99-FAF0825468F3}"/>
                </c:ext>
              </c:extLst>
            </c:dLbl>
            <c:dLbl>
              <c:idx val="1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2-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3-D614-4830-8B99-FAF0825468F3}"/>
                </c:ext>
              </c:extLst>
            </c:dLbl>
            <c:dLbl>
              <c:idx val="19"/>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4-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'13人口(4)(5)（グラフ）'!$C$62:$C$82</c:f>
              <c:numCache>
                <c:formatCode>General</c:formatCode>
                <c:ptCount val="21"/>
                <c:pt idx="0">
                  <c:v>2213</c:v>
                </c:pt>
                <c:pt idx="1">
                  <c:v>2543</c:v>
                </c:pt>
                <c:pt idx="2">
                  <c:v>2558</c:v>
                </c:pt>
                <c:pt idx="3">
                  <c:v>2326</c:v>
                </c:pt>
                <c:pt idx="4">
                  <c:v>2327</c:v>
                </c:pt>
                <c:pt idx="5">
                  <c:v>2536</c:v>
                </c:pt>
                <c:pt idx="6">
                  <c:v>2748</c:v>
                </c:pt>
                <c:pt idx="7">
                  <c:v>3097</c:v>
                </c:pt>
                <c:pt idx="8">
                  <c:v>3371</c:v>
                </c:pt>
                <c:pt idx="9">
                  <c:v>3933</c:v>
                </c:pt>
                <c:pt idx="10">
                  <c:v>3660</c:v>
                </c:pt>
                <c:pt idx="11">
                  <c:v>2821</c:v>
                </c:pt>
                <c:pt idx="12">
                  <c:v>2158</c:v>
                </c:pt>
                <c:pt idx="13">
                  <c:v>1966</c:v>
                </c:pt>
                <c:pt idx="14">
                  <c:v>2703</c:v>
                </c:pt>
                <c:pt idx="15">
                  <c:v>2175</c:v>
                </c:pt>
                <c:pt idx="16">
                  <c:v>1716</c:v>
                </c:pt>
                <c:pt idx="17">
                  <c:v>1069</c:v>
                </c:pt>
                <c:pt idx="18">
                  <c:v>567</c:v>
                </c:pt>
                <c:pt idx="19">
                  <c:v>176</c:v>
                </c:pt>
                <c:pt idx="20">
                  <c:v>22</c:v>
                </c:pt>
              </c:numCache>
            </c:numRef>
          </c:val>
          <c:extLst>
            <c:ext xmlns:c16="http://schemas.microsoft.com/office/drawing/2014/chart" uri="{C3380CC4-5D6E-409C-BE32-E72D297353CC}">
              <c16:uniqueId val="{00000015-D614-4830-8B99-FAF0825468F3}"/>
            </c:ext>
          </c:extLst>
        </c:ser>
        <c:dLbls>
          <c:showLegendKey val="0"/>
          <c:showVal val="0"/>
          <c:showCatName val="0"/>
          <c:showSerName val="0"/>
          <c:showPercent val="0"/>
          <c:showBubbleSize val="0"/>
        </c:dLbls>
        <c:gapWidth val="0"/>
        <c:axId val="3"/>
        <c:axId val="4"/>
      </c:barChart>
      <c:catAx>
        <c:axId val="559802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4500"/>
          <c:min val="-5500"/>
        </c:scaling>
        <c:delete val="0"/>
        <c:axPos val="b"/>
        <c:majorGridlines>
          <c:spPr>
            <a:ln w="3175">
              <a:noFill/>
              <a:prstDash val="solid"/>
            </a:ln>
          </c:spPr>
        </c:majorGridlines>
        <c:numFmt formatCode="General" sourceLinked="1"/>
        <c:majorTickMark val="none"/>
        <c:minorTickMark val="none"/>
        <c:tickLblPos val="none"/>
        <c:spPr>
          <a:ln w="6350">
            <a:noFill/>
          </a:ln>
        </c:spPr>
        <c:crossAx val="559802584"/>
        <c:crosses val="autoZero"/>
        <c:crossBetween val="between"/>
        <c:minorUnit val="4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in val="-5500"/>
        </c:scaling>
        <c:delete val="0"/>
        <c:axPos val="t"/>
        <c:numFmt formatCode="General" sourceLinked="1"/>
        <c:majorTickMark val="none"/>
        <c:minorTickMark val="none"/>
        <c:tickLblPos val="none"/>
        <c:spPr>
          <a:ln w="6350">
            <a:noFill/>
          </a:ln>
        </c:spPr>
        <c:crossAx val="3"/>
        <c:crosses val="max"/>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46528598461"/>
          <c:y val="9.7402700346130466E-2"/>
          <c:w val="0.78840691294003751"/>
          <c:h val="0.79437313393399744"/>
        </c:manualLayout>
      </c:layout>
      <c:barChart>
        <c:barDir val="col"/>
        <c:grouping val="clustered"/>
        <c:varyColors val="0"/>
        <c:ser>
          <c:idx val="1"/>
          <c:order val="0"/>
          <c:tx>
            <c:strRef>
              <c:f>'25商業(1)グラフ'!$J$3</c:f>
              <c:strCache>
                <c:ptCount val="1"/>
                <c:pt idx="0">
                  <c:v>商店数</c:v>
                </c:pt>
              </c:strCache>
            </c:strRef>
          </c:tx>
          <c:spPr>
            <a:solidFill>
              <a:srgbClr val="800080"/>
            </a:solidFill>
            <a:ln>
              <a:solidFill>
                <a:sysClr val="windowText" lastClr="000000"/>
              </a:solidFill>
            </a:ln>
          </c:spPr>
          <c:invertIfNegative val="0"/>
          <c:cat>
            <c:strLit>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Lit>
          </c:cat>
          <c:val>
            <c:numRef>
              <c:f>'25商業(1)グラフ'!$J$4:$J$19</c:f>
              <c:numCache>
                <c:formatCode>#,##0_);[Red]\(#,##0\)</c:formatCode>
                <c:ptCount val="16"/>
                <c:pt idx="0">
                  <c:v>148</c:v>
                </c:pt>
                <c:pt idx="1">
                  <c:v>160</c:v>
                </c:pt>
                <c:pt idx="2">
                  <c:v>178</c:v>
                </c:pt>
                <c:pt idx="3">
                  <c:v>206</c:v>
                </c:pt>
                <c:pt idx="4">
                  <c:v>254</c:v>
                </c:pt>
                <c:pt idx="5">
                  <c:v>338</c:v>
                </c:pt>
                <c:pt idx="6">
                  <c:v>357</c:v>
                </c:pt>
                <c:pt idx="7">
                  <c:v>370</c:v>
                </c:pt>
                <c:pt idx="8">
                  <c:v>406</c:v>
                </c:pt>
                <c:pt idx="9">
                  <c:v>440</c:v>
                </c:pt>
                <c:pt idx="10">
                  <c:v>474</c:v>
                </c:pt>
                <c:pt idx="11">
                  <c:v>532</c:v>
                </c:pt>
                <c:pt idx="12">
                  <c:v>497</c:v>
                </c:pt>
                <c:pt idx="13">
                  <c:v>493</c:v>
                </c:pt>
                <c:pt idx="14">
                  <c:v>388</c:v>
                </c:pt>
                <c:pt idx="15">
                  <c:v>435</c:v>
                </c:pt>
              </c:numCache>
            </c:numRef>
          </c:val>
          <c:extLst>
            <c:ext xmlns:c16="http://schemas.microsoft.com/office/drawing/2014/chart" uri="{C3380CC4-5D6E-409C-BE32-E72D297353CC}">
              <c16:uniqueId val="{00000000-8C43-41B5-A907-83CB88DD9F04}"/>
            </c:ext>
          </c:extLst>
        </c:ser>
        <c:ser>
          <c:idx val="0"/>
          <c:order val="1"/>
          <c:tx>
            <c:strRef>
              <c:f>'25商業(1)グラフ'!$K$3</c:f>
              <c:strCache>
                <c:ptCount val="1"/>
                <c:pt idx="0">
                  <c:v>従業者数</c:v>
                </c:pt>
              </c:strCache>
            </c:strRef>
          </c:tx>
          <c:spPr>
            <a:solidFill>
              <a:srgbClr val="9999FF"/>
            </a:solidFill>
            <a:ln>
              <a:solidFill>
                <a:sysClr val="windowText" lastClr="000000"/>
              </a:solidFill>
            </a:ln>
          </c:spPr>
          <c:invertIfNegative val="0"/>
          <c:cat>
            <c:strLit>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Lit>
          </c:cat>
          <c:val>
            <c:numRef>
              <c:f>'25商業(1)グラフ'!$K$4:$K$19</c:f>
              <c:numCache>
                <c:formatCode>#,##0_);[Red]\(#,##0\)</c:formatCode>
                <c:ptCount val="16"/>
                <c:pt idx="0">
                  <c:v>144</c:v>
                </c:pt>
                <c:pt idx="1">
                  <c:v>469</c:v>
                </c:pt>
                <c:pt idx="2">
                  <c:v>532</c:v>
                </c:pt>
                <c:pt idx="3">
                  <c:v>705</c:v>
                </c:pt>
                <c:pt idx="4">
                  <c:v>860</c:v>
                </c:pt>
                <c:pt idx="5">
                  <c:v>1242</c:v>
                </c:pt>
                <c:pt idx="6">
                  <c:v>1442</c:v>
                </c:pt>
                <c:pt idx="7">
                  <c:v>1571</c:v>
                </c:pt>
                <c:pt idx="8">
                  <c:v>1899</c:v>
                </c:pt>
                <c:pt idx="9">
                  <c:v>2313</c:v>
                </c:pt>
                <c:pt idx="10">
                  <c:v>3390</c:v>
                </c:pt>
                <c:pt idx="11">
                  <c:v>3797</c:v>
                </c:pt>
                <c:pt idx="12">
                  <c:v>4969</c:v>
                </c:pt>
                <c:pt idx="13">
                  <c:v>5028</c:v>
                </c:pt>
                <c:pt idx="14">
                  <c:v>4285</c:v>
                </c:pt>
                <c:pt idx="15">
                  <c:v>4786</c:v>
                </c:pt>
              </c:numCache>
            </c:numRef>
          </c:val>
          <c:extLst>
            <c:ext xmlns:c16="http://schemas.microsoft.com/office/drawing/2014/chart" uri="{C3380CC4-5D6E-409C-BE32-E72D297353CC}">
              <c16:uniqueId val="{00000001-8C43-41B5-A907-83CB88DD9F04}"/>
            </c:ext>
          </c:extLst>
        </c:ser>
        <c:dLbls>
          <c:showLegendKey val="0"/>
          <c:showVal val="0"/>
          <c:showCatName val="0"/>
          <c:showSerName val="0"/>
          <c:showPercent val="0"/>
          <c:showBubbleSize val="0"/>
        </c:dLbls>
        <c:gapWidth val="150"/>
        <c:axId val="120524584"/>
        <c:axId val="120524976"/>
      </c:barChart>
      <c:lineChart>
        <c:grouping val="standard"/>
        <c:varyColors val="0"/>
        <c:ser>
          <c:idx val="2"/>
          <c:order val="2"/>
          <c:tx>
            <c:strRef>
              <c:f>'25商業(1)グラフ'!$L$3</c:f>
              <c:strCache>
                <c:ptCount val="1"/>
                <c:pt idx="0">
                  <c:v>販売額(百万円)</c:v>
                </c:pt>
              </c:strCache>
            </c:strRef>
          </c:tx>
          <c:spPr>
            <a:ln>
              <a:solidFill>
                <a:srgbClr val="FFFF00"/>
              </a:solidFill>
            </a:ln>
          </c:spPr>
          <c:marker>
            <c:symbol val="triangle"/>
            <c:size val="5"/>
            <c:spPr>
              <a:solidFill>
                <a:srgbClr val="FFFF00"/>
              </a:solidFill>
              <a:ln>
                <a:solidFill>
                  <a:srgbClr val="FFFF00"/>
                </a:solidFill>
                <a:prstDash val="solid"/>
              </a:ln>
            </c:spPr>
          </c:marker>
          <c:cat>
            <c:strRef>
              <c:f>'25商業(1)グラフ'!$I$4:$I$19</c:f>
              <c:strCache>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Cache>
            </c:strRef>
          </c:cat>
          <c:val>
            <c:numRef>
              <c:f>'25商業(1)グラフ'!$L$4:$L$19</c:f>
              <c:numCache>
                <c:formatCode>#,##0_);[Red]\(#,##0\)</c:formatCode>
                <c:ptCount val="16"/>
                <c:pt idx="0">
                  <c:v>1300.7</c:v>
                </c:pt>
                <c:pt idx="1">
                  <c:v>3355.9</c:v>
                </c:pt>
                <c:pt idx="2">
                  <c:v>2532.5</c:v>
                </c:pt>
                <c:pt idx="3">
                  <c:v>8993</c:v>
                </c:pt>
                <c:pt idx="4">
                  <c:v>11028.9</c:v>
                </c:pt>
                <c:pt idx="5">
                  <c:v>17155.900000000001</c:v>
                </c:pt>
                <c:pt idx="6">
                  <c:v>29050</c:v>
                </c:pt>
                <c:pt idx="7">
                  <c:v>41328.6</c:v>
                </c:pt>
                <c:pt idx="8">
                  <c:v>41345.300000000003</c:v>
                </c:pt>
                <c:pt idx="9">
                  <c:v>78609.3</c:v>
                </c:pt>
                <c:pt idx="10">
                  <c:v>80221.100000000006</c:v>
                </c:pt>
                <c:pt idx="11">
                  <c:v>120210.6</c:v>
                </c:pt>
                <c:pt idx="12">
                  <c:v>143361.20000000001</c:v>
                </c:pt>
                <c:pt idx="13">
                  <c:v>184974.6</c:v>
                </c:pt>
                <c:pt idx="14">
                  <c:v>113527</c:v>
                </c:pt>
                <c:pt idx="15">
                  <c:v>148838</c:v>
                </c:pt>
              </c:numCache>
            </c:numRef>
          </c:val>
          <c:smooth val="0"/>
          <c:extLst>
            <c:ext xmlns:c16="http://schemas.microsoft.com/office/drawing/2014/chart" uri="{C3380CC4-5D6E-409C-BE32-E72D297353CC}">
              <c16:uniqueId val="{00000002-8C43-41B5-A907-83CB88DD9F04}"/>
            </c:ext>
          </c:extLst>
        </c:ser>
        <c:dLbls>
          <c:showLegendKey val="0"/>
          <c:showVal val="0"/>
          <c:showCatName val="0"/>
          <c:showSerName val="0"/>
          <c:showPercent val="0"/>
          <c:showBubbleSize val="0"/>
        </c:dLbls>
        <c:marker val="1"/>
        <c:smooth val="0"/>
        <c:axId val="120525368"/>
        <c:axId val="120525760"/>
      </c:lineChart>
      <c:catAx>
        <c:axId val="120524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976"/>
        <c:crosses val="autoZero"/>
        <c:auto val="0"/>
        <c:lblAlgn val="ctr"/>
        <c:lblOffset val="100"/>
        <c:tickMarkSkip val="1"/>
        <c:noMultiLvlLbl val="0"/>
      </c:catAx>
      <c:valAx>
        <c:axId val="120524976"/>
        <c:scaling>
          <c:orientation val="minMax"/>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商店数・従業者数</a:t>
                </a:r>
              </a:p>
            </c:rich>
          </c:tx>
          <c:layout>
            <c:manualLayout>
              <c:xMode val="edge"/>
              <c:yMode val="edge"/>
              <c:x val="7.2463627231781217E-3"/>
              <c:y val="2.922083730565069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584"/>
        <c:crosses val="autoZero"/>
        <c:crossBetween val="between"/>
      </c:valAx>
      <c:catAx>
        <c:axId val="120525368"/>
        <c:scaling>
          <c:orientation val="minMax"/>
        </c:scaling>
        <c:delete val="1"/>
        <c:axPos val="b"/>
        <c:numFmt formatCode="General" sourceLinked="1"/>
        <c:majorTickMark val="out"/>
        <c:minorTickMark val="none"/>
        <c:tickLblPos val="nextTo"/>
        <c:crossAx val="120525760"/>
        <c:crosses val="autoZero"/>
        <c:auto val="0"/>
        <c:lblAlgn val="ctr"/>
        <c:lblOffset val="100"/>
        <c:noMultiLvlLbl val="0"/>
      </c:catAx>
      <c:valAx>
        <c:axId val="120525760"/>
        <c:scaling>
          <c:orientation val="minMax"/>
        </c:scaling>
        <c:delete val="0"/>
        <c:axPos val="r"/>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販売額（百万円）</a:t>
                </a:r>
              </a:p>
            </c:rich>
          </c:tx>
          <c:layout>
            <c:manualLayout>
              <c:xMode val="edge"/>
              <c:yMode val="edge"/>
              <c:x val="0.83286899322769836"/>
              <c:y val="3.571425208620223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5368"/>
        <c:crosses val="max"/>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ＭＳ Ｐゴシック"/>
                <a:ea typeface="ＭＳ Ｐゴシック"/>
                <a:cs typeface="ＭＳ Ｐゴシック"/>
              </a:defRPr>
            </a:pPr>
            <a:endParaRPr lang="ja-JP"/>
          </a:p>
        </c:txPr>
      </c:dTable>
      <c:spPr>
        <a:solidFill>
          <a:sysClr val="window" lastClr="FFFFFF">
            <a:lumMod val="75000"/>
          </a:sysClr>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2</a:t>
            </a:r>
            <a:r>
              <a:rPr lang="ja-JP" altLang="en-US"/>
              <a:t>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9058865518700122"/>
          <c:y val="0.13680379930206932"/>
          <c:w val="0.40769434703930135"/>
          <c:h val="0.64658890810292058"/>
        </c:manualLayout>
      </c:layout>
      <c:pieChart>
        <c:varyColors val="1"/>
        <c:ser>
          <c:idx val="0"/>
          <c:order val="0"/>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chemeClr val="accent1">
                  <a:lumMod val="75000"/>
                </a:schemeClr>
              </a:solidFill>
              <a:ln w="3175">
                <a:solidFill>
                  <a:schemeClr val="tx1"/>
                </a:solidFill>
              </a:ln>
            </c:spPr>
            <c:extLst>
              <c:ext xmlns:c16="http://schemas.microsoft.com/office/drawing/2014/chart" uri="{C3380CC4-5D6E-409C-BE32-E72D297353CC}">
                <c16:uniqueId val="{00000009-DFEB-4C52-8EF7-553F4ACF672C}"/>
              </c:ext>
            </c:extLst>
          </c:dPt>
          <c:dPt>
            <c:idx val="10"/>
            <c:bubble3D val="0"/>
            <c:spPr>
              <a:solidFill>
                <a:srgbClr val="FFFF00"/>
              </a:solidFill>
              <a:ln w="3175">
                <a:solidFill>
                  <a:schemeClr val="tx1"/>
                </a:solidFill>
              </a:ln>
            </c:spPr>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chemeClr val="bg1"/>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rgbClr val="FF0000"/>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chemeClr val="bg1"/>
              </a:solidFill>
              <a:ln w="3175">
                <a:solidFill>
                  <a:schemeClr val="tx1"/>
                </a:solidFill>
              </a:ln>
            </c:spPr>
            <c:extLst>
              <c:ext xmlns:c16="http://schemas.microsoft.com/office/drawing/2014/chart" uri="{C3380CC4-5D6E-409C-BE32-E72D297353CC}">
                <c16:uniqueId val="{0000000E-DFEB-4C52-8EF7-553F4ACF672C}"/>
              </c:ext>
            </c:extLst>
          </c:dPt>
          <c:dPt>
            <c:idx val="15"/>
            <c:bubble3D val="0"/>
            <c:spPr>
              <a:solidFill>
                <a:srgbClr val="FFFFCC"/>
              </a:solidFill>
              <a:ln w="3175">
                <a:solidFill>
                  <a:schemeClr val="tx1"/>
                </a:solidFill>
              </a:ln>
            </c:spPr>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40000"/>
                  <a:lumOff val="6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spPr>
              <a:solidFill>
                <a:schemeClr val="accent6">
                  <a:lumMod val="50000"/>
                </a:schemeClr>
              </a:solidFill>
              <a:ln w="3175">
                <a:solidFill>
                  <a:schemeClr val="tx1"/>
                </a:solidFill>
              </a:ln>
            </c:spPr>
            <c:extLst>
              <c:ext xmlns:c16="http://schemas.microsoft.com/office/drawing/2014/chart" uri="{C3380CC4-5D6E-409C-BE32-E72D297353CC}">
                <c16:uniqueId val="{00000013-DFEB-4C52-8EF7-553F4ACF672C}"/>
              </c:ext>
            </c:extLst>
          </c:dPt>
          <c:dPt>
            <c:idx val="20"/>
            <c:bubble3D val="0"/>
            <c:spPr>
              <a:solidFill>
                <a:schemeClr val="accent2">
                  <a:lumMod val="40000"/>
                  <a:lumOff val="60000"/>
                </a:schemeClr>
              </a:solidFill>
              <a:ln w="3175">
                <a:solidFill>
                  <a:schemeClr val="tx1"/>
                </a:solidFill>
              </a:ln>
            </c:spPr>
            <c:extLst>
              <c:ext xmlns:c16="http://schemas.microsoft.com/office/drawing/2014/chart" uri="{C3380CC4-5D6E-409C-BE32-E72D297353CC}">
                <c16:uniqueId val="{00000014-DFEB-4C52-8EF7-553F4ACF672C}"/>
              </c:ext>
            </c:extLst>
          </c:dPt>
          <c:dPt>
            <c:idx val="21"/>
            <c:bubble3D val="0"/>
            <c:spPr>
              <a:solidFill>
                <a:schemeClr val="bg1">
                  <a:lumMod val="75000"/>
                </a:schemeClr>
              </a:solidFill>
              <a:ln w="3175">
                <a:solidFill>
                  <a:schemeClr val="tx1"/>
                </a:solidFill>
              </a:ln>
            </c:spPr>
            <c:extLst>
              <c:ext xmlns:c16="http://schemas.microsoft.com/office/drawing/2014/chart" uri="{C3380CC4-5D6E-409C-BE32-E72D297353CC}">
                <c16:uniqueId val="{00000023-8F08-45ED-B5C2-5771DF65E9F5}"/>
              </c:ext>
            </c:extLst>
          </c:dPt>
          <c:dLbls>
            <c:dLbl>
              <c:idx val="0"/>
              <c:layout>
                <c:manualLayout>
                  <c:x val="-0.16627563697830389"/>
                  <c:y val="6.0858229080273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7.5753320959281889E-2"/>
                  <c:y val="-9.3097410990372928E-2"/>
                </c:manualLayout>
              </c:layout>
              <c:spPr>
                <a:noFill/>
                <a:ln w="25400">
                  <a:noFill/>
                </a:ln>
              </c:spPr>
              <c:txPr>
                <a:bodyPr wrap="square" lIns="38100" tIns="19050" rIns="38100" bIns="19050" anchor="ctr" anchorCtr="0">
                  <a:spAutoFit/>
                </a:bodyPr>
                <a:lstStyle/>
                <a:p>
                  <a:pPr algn="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0078359933920512"/>
                  <c:y val="-4.875170783263647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0.12827102373384133"/>
                  <c:y val="-4.3291432271176768E-3"/>
                </c:manualLayout>
              </c:layout>
              <c:spPr>
                <a:noFill/>
                <a:ln w="25400">
                  <a:noFill/>
                </a:ln>
              </c:spPr>
              <c:txPr>
                <a:bodyPr wrap="square" lIns="38100" tIns="19050" rIns="38100" bIns="19050" anchor="ctr" anchorCtr="0">
                  <a:sp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0.14913094784086678"/>
                  <c:y val="3.0116158958093879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00681297518033"/>
                      <c:h val="5.628149583391797E-2"/>
                    </c:manualLayout>
                  </c15:layout>
                </c:ext>
                <c:ext xmlns:c16="http://schemas.microsoft.com/office/drawing/2014/chart" uri="{C3380CC4-5D6E-409C-BE32-E72D297353CC}">
                  <c16:uniqueId val="{00000004-DFEB-4C52-8EF7-553F4ACF672C}"/>
                </c:ext>
              </c:extLst>
            </c:dLbl>
            <c:dLbl>
              <c:idx val="5"/>
              <c:layout>
                <c:manualLayout>
                  <c:x val="0.10393101088874254"/>
                  <c:y val="8.643416996580252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39766239734715"/>
                      <c:h val="4.19874215402651E-2"/>
                    </c:manualLayout>
                  </c15:layout>
                </c:ext>
                <c:ext xmlns:c16="http://schemas.microsoft.com/office/drawing/2014/chart" uri="{C3380CC4-5D6E-409C-BE32-E72D297353CC}">
                  <c16:uniqueId val="{00000005-DFEB-4C52-8EF7-553F4ACF672C}"/>
                </c:ext>
              </c:extLst>
            </c:dLbl>
            <c:dLbl>
              <c:idx val="6"/>
              <c:layout>
                <c:manualLayout>
                  <c:x val="0.11608758038377677"/>
                  <c:y val="0.11774527302096138"/>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821279805445363"/>
                      <c:h val="5.3902382609103752E-2"/>
                    </c:manualLayout>
                  </c15:layout>
                </c:ext>
                <c:ext xmlns:c16="http://schemas.microsoft.com/office/drawing/2014/chart" uri="{C3380CC4-5D6E-409C-BE32-E72D297353CC}">
                  <c16:uniqueId val="{00000006-DFEB-4C52-8EF7-553F4ACF672C}"/>
                </c:ext>
              </c:extLst>
            </c:dLbl>
            <c:dLbl>
              <c:idx val="7"/>
              <c:layout>
                <c:manualLayout>
                  <c:x val="-1.5391170096706625E-2"/>
                  <c:y val="0.125165156335226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361363066083414"/>
                      <c:h val="6.0674570545639656E-2"/>
                    </c:manualLayout>
                  </c15:layout>
                </c:ext>
                <c:ext xmlns:c16="http://schemas.microsoft.com/office/drawing/2014/chart" uri="{C3380CC4-5D6E-409C-BE32-E72D297353CC}">
                  <c16:uniqueId val="{00000007-DFEB-4C52-8EF7-553F4ACF672C}"/>
                </c:ext>
              </c:extLst>
            </c:dLbl>
            <c:dLbl>
              <c:idx val="8"/>
              <c:layout>
                <c:manualLayout>
                  <c:x val="-0.22119779489451105"/>
                  <c:y val="0.13232464455770668"/>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092981260357351"/>
                      <c:h val="4.1987366463217587E-2"/>
                    </c:manualLayout>
                  </c15:layout>
                </c:ext>
                <c:ext xmlns:c16="http://schemas.microsoft.com/office/drawing/2014/chart" uri="{C3380CC4-5D6E-409C-BE32-E72D297353CC}">
                  <c16:uniqueId val="{00000008-DFEB-4C52-8EF7-553F4ACF672C}"/>
                </c:ext>
              </c:extLst>
            </c:dLbl>
            <c:dLbl>
              <c:idx val="9"/>
              <c:layout>
                <c:manualLayout>
                  <c:x val="-0.25137826641894406"/>
                  <c:y val="8.517553382789633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806261650484484"/>
                      <c:h val="4.8759522344381717E-2"/>
                    </c:manualLayout>
                  </c15:layout>
                </c:ext>
                <c:ext xmlns:c16="http://schemas.microsoft.com/office/drawing/2014/chart" uri="{C3380CC4-5D6E-409C-BE32-E72D297353CC}">
                  <c16:uniqueId val="{00000009-DFEB-4C52-8EF7-553F4ACF672C}"/>
                </c:ext>
              </c:extLst>
            </c:dLbl>
            <c:dLbl>
              <c:idx val="10"/>
              <c:layout>
                <c:manualLayout>
                  <c:x val="-0.33261672236197631"/>
                  <c:y val="5.343810115349627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97472724689435"/>
                      <c:h val="4.5373444403799652E-2"/>
                    </c:manualLayout>
                  </c15:layout>
                </c:ext>
                <c:ext xmlns:c16="http://schemas.microsoft.com/office/drawing/2014/chart" uri="{C3380CC4-5D6E-409C-BE32-E72D297353CC}">
                  <c16:uniqueId val="{0000000A-DFEB-4C52-8EF7-553F4ACF672C}"/>
                </c:ext>
              </c:extLst>
            </c:dLbl>
            <c:dLbl>
              <c:idx val="11"/>
              <c:layout>
                <c:manualLayout>
                  <c:x val="-0.35821165365096419"/>
                  <c:y val="1.1287977576570412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830468468149938"/>
                      <c:h val="4.9401277431230621E-2"/>
                    </c:manualLayout>
                  </c15:layout>
                </c:ext>
                <c:ext xmlns:c16="http://schemas.microsoft.com/office/drawing/2014/chart" uri="{C3380CC4-5D6E-409C-BE32-E72D297353CC}">
                  <c16:uniqueId val="{0000000B-DFEB-4C52-8EF7-553F4ACF672C}"/>
                </c:ext>
              </c:extLst>
            </c:dLbl>
            <c:dLbl>
              <c:idx val="12"/>
              <c:layout>
                <c:manualLayout>
                  <c:x val="-0.33813265659531205"/>
                  <c:y val="-2.784659125465179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523156923636986"/>
                      <c:h val="4.5373444403799652E-2"/>
                    </c:manualLayout>
                  </c15:layout>
                </c:ext>
                <c:ext xmlns:c16="http://schemas.microsoft.com/office/drawing/2014/chart" uri="{C3380CC4-5D6E-409C-BE32-E72D297353CC}">
                  <c16:uniqueId val="{0000000C-DFEB-4C52-8EF7-553F4ACF672C}"/>
                </c:ext>
              </c:extLst>
            </c:dLbl>
            <c:dLbl>
              <c:idx val="13"/>
              <c:layout>
                <c:manualLayout>
                  <c:x val="-0.16606736460181853"/>
                  <c:y val="-5.4072627124285309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665075674058181"/>
                      <c:h val="4.5028357324800199E-2"/>
                    </c:manualLayout>
                  </c15:layout>
                </c:ext>
                <c:ext xmlns:c16="http://schemas.microsoft.com/office/drawing/2014/chart" uri="{C3380CC4-5D6E-409C-BE32-E72D297353CC}">
                  <c16:uniqueId val="{0000000D-DFEB-4C52-8EF7-553F4ACF672C}"/>
                </c:ext>
              </c:extLst>
            </c:dLbl>
            <c:dLbl>
              <c:idx val="14"/>
              <c:layout>
                <c:manualLayout>
                  <c:x val="0.17496313903536143"/>
                  <c:y val="-0.1077474295510419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0.15740922751556646"/>
                  <c:y val="0.1497426218996223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0.14165812893350957"/>
                  <c:y val="0.1146600401403523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0.14097043000281723"/>
                  <c:y val="4.6601742288593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0.15128606493991581"/>
                  <c:y val="-7.112198079373691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9.5384672058951001E-2"/>
                  <c:y val="-1.578916114708888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3.658618701968646E-2"/>
                  <c:y val="-8.332642937151279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dLbl>
              <c:idx val="21"/>
              <c:layout>
                <c:manualLayout>
                  <c:x val="5.6519189593235451E-2"/>
                  <c:y val="-7.612396099365330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08-45ED-B5C2-5771DF65E9F5}"/>
                </c:ext>
              </c:extLst>
            </c:dLbl>
            <c:dLbl>
              <c:idx val="22"/>
              <c:layout>
                <c:manualLayout>
                  <c:x val="0.23178035666134914"/>
                  <c:y val="1.45356730500777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6E8-4CF4-B845-1C1937A5392C}"/>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'37財政(2)'!$B$5:$B$27</c:f>
              <c:strCache>
                <c:ptCount val="23"/>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c:v>
                </c:pt>
                <c:pt idx="13">
                  <c:v>使用料及び手数料</c:v>
                </c:pt>
                <c:pt idx="14">
                  <c:v>国庫支出金</c:v>
                </c:pt>
                <c:pt idx="15">
                  <c:v>県支出金</c:v>
                </c:pt>
                <c:pt idx="16">
                  <c:v>財産収入</c:v>
                </c:pt>
                <c:pt idx="17">
                  <c:v>寄附金</c:v>
                </c:pt>
                <c:pt idx="18">
                  <c:v>繰入金</c:v>
                </c:pt>
                <c:pt idx="19">
                  <c:v>繰越金</c:v>
                </c:pt>
                <c:pt idx="20">
                  <c:v>諸収入</c:v>
                </c:pt>
                <c:pt idx="21">
                  <c:v>市債</c:v>
                </c:pt>
                <c:pt idx="22">
                  <c:v>自動車取得税交付金</c:v>
                </c:pt>
              </c:strCache>
            </c:strRef>
          </c:cat>
          <c:val>
            <c:numRef>
              <c:f>'37財政(2)'!$J$5:$J$27</c:f>
              <c:numCache>
                <c:formatCode>0.0%</c:formatCode>
                <c:ptCount val="23"/>
                <c:pt idx="0">
                  <c:v>0.4306332894679587</c:v>
                </c:pt>
                <c:pt idx="1">
                  <c:v>5.9731910915144567E-3</c:v>
                </c:pt>
                <c:pt idx="2">
                  <c:v>4.9438137460248771E-4</c:v>
                </c:pt>
                <c:pt idx="3">
                  <c:v>2.8971655870512398E-3</c:v>
                </c:pt>
                <c:pt idx="4">
                  <c:v>2.7428140149187369E-3</c:v>
                </c:pt>
                <c:pt idx="5">
                  <c:v>2.0475876902822693E-3</c:v>
                </c:pt>
                <c:pt idx="6">
                  <c:v>4.9274873762560088E-2</c:v>
                </c:pt>
                <c:pt idx="7">
                  <c:v>4.3943221492331667E-5</c:v>
                </c:pt>
                <c:pt idx="8">
                  <c:v>1.1694211979791915E-3</c:v>
                </c:pt>
                <c:pt idx="9">
                  <c:v>3.8768551481899918E-3</c:v>
                </c:pt>
                <c:pt idx="10">
                  <c:v>1.0509597218364552E-3</c:v>
                </c:pt>
                <c:pt idx="11">
                  <c:v>3.4260680263080575E-4</c:v>
                </c:pt>
                <c:pt idx="12">
                  <c:v>3.6526024466952216E-3</c:v>
                </c:pt>
                <c:pt idx="13">
                  <c:v>9.3357468013589486E-3</c:v>
                </c:pt>
                <c:pt idx="14">
                  <c:v>0.36440229152223053</c:v>
                </c:pt>
                <c:pt idx="15">
                  <c:v>5.4861971173729887E-2</c:v>
                </c:pt>
                <c:pt idx="16">
                  <c:v>1.1177469760043973E-3</c:v>
                </c:pt>
                <c:pt idx="17">
                  <c:v>2.6710875104425549E-3</c:v>
                </c:pt>
                <c:pt idx="18">
                  <c:v>7.6156528815143378E-3</c:v>
                </c:pt>
                <c:pt idx="19">
                  <c:v>3.4418602054185884E-2</c:v>
                </c:pt>
                <c:pt idx="20">
                  <c:v>2.1377209552821484E-2</c:v>
                </c:pt>
                <c:pt idx="21">
                  <c:v>0</c:v>
                </c:pt>
                <c:pt idx="22">
                  <c:v>0</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令和２年度構成比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1286379525140003"/>
                  <c:y val="2.01094607492245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1"/>
              <c:layout>
                <c:manualLayout>
                  <c:x val="-0.16367857243651002"/>
                  <c:y val="0.1033401932712956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96-4D77-B1FC-467E3C764B5A}"/>
                </c:ext>
              </c:extLst>
            </c:dLbl>
            <c:dLbl>
              <c:idx val="2"/>
              <c:layout>
                <c:manualLayout>
                  <c:x val="4.3728654288584294E-2"/>
                  <c:y val="-0.1951301427371956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6-4D77-B1FC-467E3C764B5A}"/>
                </c:ext>
              </c:extLst>
            </c:dLbl>
            <c:dLbl>
              <c:idx val="4"/>
              <c:layout>
                <c:manualLayout>
                  <c:x val="-5.9513206010539027E-2"/>
                  <c:y val="0.117599618229539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4.8347988759469579E-2"/>
                  <c:y val="5.283345263660217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6"/>
              <c:layout>
                <c:manualLayout>
                  <c:x val="-8.1893150452967578E-2"/>
                  <c:y val="1.6191243140062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6-4D77-B1FC-467E3C764B5A}"/>
                </c:ext>
              </c:extLst>
            </c:dLbl>
            <c:dLbl>
              <c:idx val="7"/>
              <c:layout>
                <c:manualLayout>
                  <c:x val="-5.2472795739242274E-2"/>
                  <c:y val="4.150978286805058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6-4D77-B1FC-467E3C764B5A}"/>
                </c:ext>
              </c:extLst>
            </c:dLbl>
            <c:dLbl>
              <c:idx val="8"/>
              <c:layout>
                <c:manualLayout>
                  <c:x val="-2.9659921542065287E-2"/>
                  <c:y val="3.56236578382247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6-4D77-B1FC-467E3C764B5A}"/>
                </c:ext>
              </c:extLst>
            </c:dLbl>
            <c:dLbl>
              <c:idx val="9"/>
              <c:layout>
                <c:manualLayout>
                  <c:x val="0.10240655401945721"/>
                  <c:y val="0.1486402409926032"/>
                </c:manualLayout>
              </c:layout>
              <c:tx>
                <c:rich>
                  <a:bodyPr/>
                  <a:lstStyle/>
                  <a:p>
                    <a:r>
                      <a:rPr lang="ja-JP" altLang="en-US"/>
                      <a:t>教育費</a:t>
                    </a:r>
                    <a:r>
                      <a:rPr lang="en-US" altLang="ja-JP"/>
                      <a:t>,</a:t>
                    </a:r>
                    <a:fld id="{982AA6BA-8822-429B-A7E3-C2043BBCAFB8}" type="VALUE">
                      <a:rPr lang="en-US" altLang="ja-JP"/>
                      <a:pPr/>
                      <a:t>[値]</a:t>
                    </a:fld>
                    <a:endParaRPr lang="en-US" altLang="ja-JP"/>
                  </a:p>
                </c:rich>
              </c:tx>
              <c:showLegendKey val="0"/>
              <c:showVal val="1"/>
              <c:showCatName val="0"/>
              <c:showSerName val="0"/>
              <c:showPercent val="0"/>
              <c:showBubbleSize val="0"/>
              <c:extLst>
                <c:ext xmlns:c15="http://schemas.microsoft.com/office/drawing/2012/chart" uri="{CE6537A1-D6FC-4f65-9D91-7224C49458BB}">
                  <c15:layout>
                    <c:manualLayout>
                      <c:w val="0.16077828981054787"/>
                      <c:h val="0.11363636363636363"/>
                    </c:manualLayout>
                  </c15:layout>
                  <c15:dlblFieldTable/>
                  <c15:showDataLabelsRange val="0"/>
                </c:ext>
                <c:ext xmlns:c16="http://schemas.microsoft.com/office/drawing/2014/chart" uri="{C3380CC4-5D6E-409C-BE32-E72D297353CC}">
                  <c16:uniqueId val="{00000009-0596-4D77-B1FC-467E3C764B5A}"/>
                </c:ext>
              </c:extLst>
            </c:dLbl>
            <c:dLbl>
              <c:idx val="10"/>
              <c:layout>
                <c:manualLayout>
                  <c:x val="-0.15641238393587897"/>
                  <c:y val="6.15387139107611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dLbl>
              <c:idx val="12"/>
              <c:layout>
                <c:manualLayout>
                  <c:x val="-0.10760025964496377"/>
                  <c:y val="7.546826533047005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782-4CA8-AEAF-0D7020FDFD27}"/>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'38財政(3)'!$B$5:$B$17</c:f>
              <c:strCache>
                <c:ptCount val="13"/>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strCache>
            </c:strRef>
          </c:cat>
          <c:val>
            <c:numRef>
              <c:f>'38財政(3)'!$J$5:$J$17</c:f>
              <c:numCache>
                <c:formatCode>0.0%</c:formatCode>
                <c:ptCount val="13"/>
                <c:pt idx="0">
                  <c:v>6.8739868496552137E-3</c:v>
                </c:pt>
                <c:pt idx="1">
                  <c:v>0.34558761570175195</c:v>
                </c:pt>
                <c:pt idx="2">
                  <c:v>0.3485928194495877</c:v>
                </c:pt>
                <c:pt idx="3">
                  <c:v>6.2395970687751295E-2</c:v>
                </c:pt>
                <c:pt idx="4">
                  <c:v>9.9038037658705116E-5</c:v>
                </c:pt>
                <c:pt idx="5">
                  <c:v>3.9686573739644805E-3</c:v>
                </c:pt>
                <c:pt idx="6">
                  <c:v>1.4451191153308124E-2</c:v>
                </c:pt>
                <c:pt idx="7">
                  <c:v>6.3044554155311877E-2</c:v>
                </c:pt>
                <c:pt idx="8">
                  <c:v>2.5259354641610107E-2</c:v>
                </c:pt>
                <c:pt idx="9">
                  <c:v>9.7075228072503197E-2</c:v>
                </c:pt>
                <c:pt idx="10">
                  <c:v>0</c:v>
                </c:pt>
                <c:pt idx="11">
                  <c:v>3.254552146955389E-2</c:v>
                </c:pt>
                <c:pt idx="12">
                  <c:v>1.0600665837772461E-4</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28</xdr:row>
      <xdr:rowOff>133350</xdr:rowOff>
    </xdr:from>
    <xdr:to>
      <xdr:col>9</xdr:col>
      <xdr:colOff>742950</xdr:colOff>
      <xdr:row>56</xdr:row>
      <xdr:rowOff>152400</xdr:rowOff>
    </xdr:to>
    <xdr:graphicFrame macro="">
      <xdr:nvGraphicFramePr>
        <xdr:cNvPr id="4" name="グラフ 3">
          <a:extLst>
            <a:ext uri="{FF2B5EF4-FFF2-40B4-BE49-F238E27FC236}">
              <a16:creationId xmlns:a16="http://schemas.microsoft.com/office/drawing/2014/main" id="{EC6C64FA-10FC-493C-9546-02D14227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19051</xdr:colOff>
      <xdr:row>31</xdr:row>
      <xdr:rowOff>114300</xdr:rowOff>
    </xdr:from>
    <xdr:to>
      <xdr:col>1</xdr:col>
      <xdr:colOff>381001</xdr:colOff>
      <xdr:row>33</xdr:row>
      <xdr:rowOff>66676</xdr:rowOff>
    </xdr:to>
    <xdr:sp macro="" textlink="">
      <xdr:nvSpPr>
        <xdr:cNvPr id="2" name="テキスト ボックス 1">
          <a:extLst>
            <a:ext uri="{FF2B5EF4-FFF2-40B4-BE49-F238E27FC236}">
              <a16:creationId xmlns:a16="http://schemas.microsoft.com/office/drawing/2014/main" id="{09EA592A-734A-41F7-A504-23D5FAC8C7A1}"/>
            </a:ext>
          </a:extLst>
        </xdr:cNvPr>
        <xdr:cNvSpPr txBox="1"/>
      </xdr:nvSpPr>
      <xdr:spPr>
        <a:xfrm>
          <a:off x="752476" y="5600700"/>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8</xdr:col>
      <xdr:colOff>276226</xdr:colOff>
      <xdr:row>31</xdr:row>
      <xdr:rowOff>142875</xdr:rowOff>
    </xdr:from>
    <xdr:to>
      <xdr:col>8</xdr:col>
      <xdr:colOff>638176</xdr:colOff>
      <xdr:row>33</xdr:row>
      <xdr:rowOff>95251</xdr:rowOff>
    </xdr:to>
    <xdr:sp macro="" textlink="">
      <xdr:nvSpPr>
        <xdr:cNvPr id="6" name="テキスト ボックス 5">
          <a:extLst>
            <a:ext uri="{FF2B5EF4-FFF2-40B4-BE49-F238E27FC236}">
              <a16:creationId xmlns:a16="http://schemas.microsoft.com/office/drawing/2014/main" id="{E908C1D1-E087-4526-943E-DD9F0BACADD3}"/>
            </a:ext>
          </a:extLst>
        </xdr:cNvPr>
        <xdr:cNvSpPr txBox="1"/>
      </xdr:nvSpPr>
      <xdr:spPr>
        <a:xfrm>
          <a:off x="5810251" y="5629275"/>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197069</xdr:rowOff>
    </xdr:from>
    <xdr:to>
      <xdr:col>6</xdr:col>
      <xdr:colOff>1126553</xdr:colOff>
      <xdr:row>34</xdr:row>
      <xdr:rowOff>207857</xdr:rowOff>
    </xdr:to>
    <xdr:graphicFrame macro="">
      <xdr:nvGraphicFramePr>
        <xdr:cNvPr id="3" name="グラフ 2">
          <a:extLst>
            <a:ext uri="{FF2B5EF4-FFF2-40B4-BE49-F238E27FC236}">
              <a16:creationId xmlns:a16="http://schemas.microsoft.com/office/drawing/2014/main" id="{613B4F4D-CBC0-4BFB-B41A-8DD50867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17</xdr:row>
      <xdr:rowOff>80433</xdr:rowOff>
    </xdr:from>
    <xdr:to>
      <xdr:col>10</xdr:col>
      <xdr:colOff>271991</xdr:colOff>
      <xdr:row>20</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43962</xdr:colOff>
      <xdr:row>27</xdr:row>
      <xdr:rowOff>29308</xdr:rowOff>
    </xdr:from>
    <xdr:to>
      <xdr:col>8</xdr:col>
      <xdr:colOff>776654</xdr:colOff>
      <xdr:row>42</xdr:row>
      <xdr:rowOff>241789</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76199</xdr:colOff>
      <xdr:row>18</xdr:row>
      <xdr:rowOff>0</xdr:rowOff>
    </xdr:from>
    <xdr:to>
      <xdr:col>8</xdr:col>
      <xdr:colOff>533399</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view="pageBreakPreview" topLeftCell="A19" zoomScaleNormal="100" zoomScaleSheetLayoutView="100" workbookViewId="0">
      <selection activeCell="T31" sqref="T31"/>
    </sheetView>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2" t="s">
        <v>0</v>
      </c>
    </row>
    <row r="13" spans="5:5" ht="30.75">
      <c r="E13" s="4"/>
    </row>
    <row r="14" spans="5:5" ht="28.5">
      <c r="E14" s="5"/>
    </row>
    <row r="15" spans="5:5" ht="30">
      <c r="E15" s="3"/>
    </row>
    <row r="16" spans="5:5" ht="18.75">
      <c r="E16" s="6" t="s">
        <v>1296</v>
      </c>
    </row>
    <row r="17" spans="5:5" ht="18.75">
      <c r="E17" s="6" t="s">
        <v>1297</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5"/>
  <sheetViews>
    <sheetView view="pageBreakPreview" topLeftCell="A37" zoomScaleNormal="100" zoomScaleSheetLayoutView="100" workbookViewId="0">
      <selection activeCell="S62" sqref="S62"/>
    </sheetView>
  </sheetViews>
  <sheetFormatPr defaultRowHeight="13.5"/>
  <cols>
    <col min="1" max="1" width="9.625" style="252" customWidth="1"/>
    <col min="2" max="3" width="9.625" style="270" customWidth="1"/>
    <col min="4" max="4" width="6.625" style="252" customWidth="1"/>
    <col min="5" max="6" width="3.625" style="252" customWidth="1"/>
    <col min="7" max="8" width="6.625" style="252" customWidth="1"/>
    <col min="9" max="12" width="3.625" style="252" customWidth="1"/>
    <col min="13" max="13" width="4.125" style="252" customWidth="1"/>
    <col min="14" max="14" width="3.625" style="252" customWidth="1"/>
    <col min="15" max="15" width="9.625" style="270" customWidth="1"/>
    <col min="16" max="16384" width="9" style="252"/>
  </cols>
  <sheetData>
    <row r="1" spans="1:15" ht="13.5" customHeight="1"/>
    <row r="2" spans="1:15" ht="13.5" customHeight="1"/>
    <row r="3" spans="1:15" ht="18" customHeight="1">
      <c r="A3" s="252" t="s">
        <v>423</v>
      </c>
    </row>
    <row r="4" spans="1:15" ht="18" customHeight="1">
      <c r="O4" s="11" t="s">
        <v>447</v>
      </c>
    </row>
    <row r="5" spans="1:15" ht="24" customHeight="1">
      <c r="A5" s="1067" t="s">
        <v>424</v>
      </c>
      <c r="B5" s="1115" t="s">
        <v>425</v>
      </c>
      <c r="C5" s="1115" t="s">
        <v>906</v>
      </c>
      <c r="D5" s="1067" t="s">
        <v>426</v>
      </c>
      <c r="E5" s="1067"/>
      <c r="F5" s="1067"/>
      <c r="G5" s="1067"/>
      <c r="H5" s="1067"/>
      <c r="I5" s="1067"/>
      <c r="J5" s="1067"/>
      <c r="K5" s="1067"/>
      <c r="L5" s="1067"/>
      <c r="M5" s="1067"/>
      <c r="N5" s="1067"/>
      <c r="O5" s="1119" t="s">
        <v>909</v>
      </c>
    </row>
    <row r="6" spans="1:15" ht="40.5" customHeight="1">
      <c r="A6" s="1067"/>
      <c r="B6" s="1115"/>
      <c r="C6" s="1115"/>
      <c r="D6" s="1113" t="s">
        <v>907</v>
      </c>
      <c r="E6" s="1114"/>
      <c r="F6" s="1113" t="s">
        <v>908</v>
      </c>
      <c r="G6" s="1114"/>
      <c r="H6" s="1063" t="s">
        <v>427</v>
      </c>
      <c r="I6" s="1112"/>
      <c r="J6" s="1063" t="s">
        <v>428</v>
      </c>
      <c r="K6" s="1118"/>
      <c r="L6" s="1112"/>
      <c r="M6" s="1063" t="s">
        <v>429</v>
      </c>
      <c r="N6" s="1112"/>
      <c r="O6" s="1119"/>
    </row>
    <row r="7" spans="1:15" ht="18" customHeight="1">
      <c r="A7" s="259" t="s">
        <v>430</v>
      </c>
      <c r="B7" s="1111">
        <v>3496</v>
      </c>
      <c r="C7" s="1111">
        <v>804</v>
      </c>
      <c r="D7" s="1095">
        <v>537</v>
      </c>
      <c r="E7" s="1097"/>
      <c r="F7" s="1095">
        <v>0</v>
      </c>
      <c r="G7" s="1097"/>
      <c r="H7" s="1095">
        <v>173</v>
      </c>
      <c r="I7" s="1097"/>
      <c r="J7" s="1095">
        <v>0</v>
      </c>
      <c r="K7" s="1096"/>
      <c r="L7" s="1097"/>
      <c r="M7" s="1095">
        <v>94</v>
      </c>
      <c r="N7" s="1097"/>
      <c r="O7" s="1111">
        <v>2692</v>
      </c>
    </row>
    <row r="8" spans="1:15" ht="18" customHeight="1">
      <c r="A8" s="271">
        <v>41653</v>
      </c>
      <c r="B8" s="1111"/>
      <c r="C8" s="1111"/>
      <c r="D8" s="1098"/>
      <c r="E8" s="1100"/>
      <c r="F8" s="1098"/>
      <c r="G8" s="1100"/>
      <c r="H8" s="1098"/>
      <c r="I8" s="1100"/>
      <c r="J8" s="1098"/>
      <c r="K8" s="1099"/>
      <c r="L8" s="1100"/>
      <c r="M8" s="1098"/>
      <c r="N8" s="1100"/>
      <c r="O8" s="1111"/>
    </row>
    <row r="9" spans="1:15" ht="18" customHeight="1">
      <c r="A9" s="259" t="s">
        <v>430</v>
      </c>
      <c r="B9" s="1111">
        <v>3496</v>
      </c>
      <c r="C9" s="1111">
        <v>804</v>
      </c>
      <c r="D9" s="1095">
        <v>531</v>
      </c>
      <c r="E9" s="1097"/>
      <c r="F9" s="1095">
        <v>0</v>
      </c>
      <c r="G9" s="1097"/>
      <c r="H9" s="1095">
        <v>174</v>
      </c>
      <c r="I9" s="1097"/>
      <c r="J9" s="1095">
        <v>5</v>
      </c>
      <c r="K9" s="1096"/>
      <c r="L9" s="1097"/>
      <c r="M9" s="1095">
        <v>94</v>
      </c>
      <c r="N9" s="1097"/>
      <c r="O9" s="1111">
        <v>2692</v>
      </c>
    </row>
    <row r="10" spans="1:15" ht="18" customHeight="1">
      <c r="A10" s="271">
        <v>41856</v>
      </c>
      <c r="B10" s="1111"/>
      <c r="C10" s="1111"/>
      <c r="D10" s="1098"/>
      <c r="E10" s="1100"/>
      <c r="F10" s="1098"/>
      <c r="G10" s="1100"/>
      <c r="H10" s="1098"/>
      <c r="I10" s="1100"/>
      <c r="J10" s="1098"/>
      <c r="K10" s="1099"/>
      <c r="L10" s="1100"/>
      <c r="M10" s="1098"/>
      <c r="N10" s="1100"/>
      <c r="O10" s="1111"/>
    </row>
    <row r="11" spans="1:15" ht="18" customHeight="1">
      <c r="A11" s="259" t="s">
        <v>431</v>
      </c>
      <c r="B11" s="1111">
        <v>3496</v>
      </c>
      <c r="C11" s="1111">
        <v>861</v>
      </c>
      <c r="D11" s="1095">
        <v>565</v>
      </c>
      <c r="E11" s="1097"/>
      <c r="F11" s="1095">
        <v>23</v>
      </c>
      <c r="G11" s="1097"/>
      <c r="H11" s="1095">
        <v>174</v>
      </c>
      <c r="I11" s="1097"/>
      <c r="J11" s="1095">
        <v>5</v>
      </c>
      <c r="K11" s="1096"/>
      <c r="L11" s="1097"/>
      <c r="M11" s="1095">
        <v>94</v>
      </c>
      <c r="N11" s="1097"/>
      <c r="O11" s="1111">
        <v>2635</v>
      </c>
    </row>
    <row r="12" spans="1:15" ht="18" customHeight="1">
      <c r="A12" s="271">
        <v>41733</v>
      </c>
      <c r="B12" s="1111"/>
      <c r="C12" s="1111"/>
      <c r="D12" s="1098"/>
      <c r="E12" s="1100"/>
      <c r="F12" s="1098"/>
      <c r="G12" s="1100"/>
      <c r="H12" s="1098"/>
      <c r="I12" s="1100"/>
      <c r="J12" s="1098"/>
      <c r="K12" s="1099"/>
      <c r="L12" s="1100"/>
      <c r="M12" s="1098"/>
      <c r="N12" s="1100"/>
      <c r="O12" s="1111"/>
    </row>
    <row r="13" spans="1:15" ht="18" customHeight="1">
      <c r="A13" s="259" t="s">
        <v>432</v>
      </c>
      <c r="B13" s="1111">
        <v>3496</v>
      </c>
      <c r="C13" s="1111">
        <v>861</v>
      </c>
      <c r="D13" s="1095">
        <v>508</v>
      </c>
      <c r="E13" s="1097"/>
      <c r="F13" s="1095">
        <v>37</v>
      </c>
      <c r="G13" s="1097"/>
      <c r="H13" s="1095">
        <v>208</v>
      </c>
      <c r="I13" s="1097"/>
      <c r="J13" s="1095">
        <v>11</v>
      </c>
      <c r="K13" s="1096"/>
      <c r="L13" s="1097"/>
      <c r="M13" s="1095">
        <v>97</v>
      </c>
      <c r="N13" s="1097"/>
      <c r="O13" s="1111">
        <v>2635</v>
      </c>
    </row>
    <row r="14" spans="1:15" ht="18" customHeight="1">
      <c r="A14" s="271">
        <v>41743</v>
      </c>
      <c r="B14" s="1111"/>
      <c r="C14" s="1111"/>
      <c r="D14" s="1098"/>
      <c r="E14" s="1100"/>
      <c r="F14" s="1098"/>
      <c r="G14" s="1100"/>
      <c r="H14" s="1098"/>
      <c r="I14" s="1100"/>
      <c r="J14" s="1098"/>
      <c r="K14" s="1099"/>
      <c r="L14" s="1100"/>
      <c r="M14" s="1098"/>
      <c r="N14" s="1100"/>
      <c r="O14" s="1111"/>
    </row>
    <row r="15" spans="1:15" ht="18" customHeight="1">
      <c r="A15" s="259" t="s">
        <v>433</v>
      </c>
      <c r="B15" s="1111">
        <v>3496</v>
      </c>
      <c r="C15" s="1111">
        <v>861</v>
      </c>
      <c r="D15" s="1095">
        <v>476</v>
      </c>
      <c r="E15" s="1097"/>
      <c r="F15" s="1095">
        <v>37</v>
      </c>
      <c r="G15" s="1097"/>
      <c r="H15" s="1095">
        <v>232</v>
      </c>
      <c r="I15" s="1097"/>
      <c r="J15" s="1095">
        <v>19</v>
      </c>
      <c r="K15" s="1096"/>
      <c r="L15" s="1097"/>
      <c r="M15" s="1095">
        <v>97</v>
      </c>
      <c r="N15" s="1097"/>
      <c r="O15" s="1111">
        <v>2635</v>
      </c>
    </row>
    <row r="16" spans="1:15" ht="18" customHeight="1">
      <c r="A16" s="271">
        <v>41785</v>
      </c>
      <c r="B16" s="1111"/>
      <c r="C16" s="1111"/>
      <c r="D16" s="1098"/>
      <c r="E16" s="1100"/>
      <c r="F16" s="1098"/>
      <c r="G16" s="1100"/>
      <c r="H16" s="1098"/>
      <c r="I16" s="1100"/>
      <c r="J16" s="1098"/>
      <c r="K16" s="1099"/>
      <c r="L16" s="1100"/>
      <c r="M16" s="1098"/>
      <c r="N16" s="1100"/>
      <c r="O16" s="1111"/>
    </row>
    <row r="17" spans="1:15" ht="18" customHeight="1">
      <c r="A17" s="259" t="s">
        <v>434</v>
      </c>
      <c r="B17" s="1111">
        <v>3490</v>
      </c>
      <c r="C17" s="1111">
        <v>1029</v>
      </c>
      <c r="D17" s="1095">
        <v>637</v>
      </c>
      <c r="E17" s="1097"/>
      <c r="F17" s="1095">
        <v>37</v>
      </c>
      <c r="G17" s="1097"/>
      <c r="H17" s="1095">
        <v>239</v>
      </c>
      <c r="I17" s="1097"/>
      <c r="J17" s="1095">
        <v>19</v>
      </c>
      <c r="K17" s="1096"/>
      <c r="L17" s="1097"/>
      <c r="M17" s="1095">
        <v>97</v>
      </c>
      <c r="N17" s="1097"/>
      <c r="O17" s="1111">
        <v>2461</v>
      </c>
    </row>
    <row r="18" spans="1:15" ht="18" customHeight="1">
      <c r="A18" s="271">
        <v>41886</v>
      </c>
      <c r="B18" s="1111"/>
      <c r="C18" s="1111"/>
      <c r="D18" s="1098"/>
      <c r="E18" s="1100"/>
      <c r="F18" s="1098"/>
      <c r="G18" s="1100"/>
      <c r="H18" s="1098"/>
      <c r="I18" s="1100"/>
      <c r="J18" s="1098"/>
      <c r="K18" s="1099"/>
      <c r="L18" s="1100"/>
      <c r="M18" s="1098"/>
      <c r="N18" s="1100"/>
      <c r="O18" s="1111"/>
    </row>
    <row r="19" spans="1:15" ht="24" customHeight="1">
      <c r="A19" s="1067" t="s">
        <v>424</v>
      </c>
      <c r="B19" s="1115" t="s">
        <v>425</v>
      </c>
      <c r="C19" s="1115" t="s">
        <v>906</v>
      </c>
      <c r="D19" s="1067" t="s">
        <v>426</v>
      </c>
      <c r="E19" s="1067"/>
      <c r="F19" s="1067"/>
      <c r="G19" s="1067"/>
      <c r="H19" s="1067"/>
      <c r="I19" s="1067"/>
      <c r="J19" s="1067"/>
      <c r="K19" s="1067"/>
      <c r="L19" s="1067"/>
      <c r="M19" s="1067"/>
      <c r="N19" s="1067"/>
      <c r="O19" s="1115" t="s">
        <v>435</v>
      </c>
    </row>
    <row r="20" spans="1:15" ht="85.5" customHeight="1">
      <c r="A20" s="1067"/>
      <c r="B20" s="1115"/>
      <c r="C20" s="1115"/>
      <c r="D20" s="776" t="s">
        <v>441</v>
      </c>
      <c r="E20" s="1121" t="s">
        <v>442</v>
      </c>
      <c r="F20" s="1121"/>
      <c r="G20" s="777" t="s">
        <v>933</v>
      </c>
      <c r="H20" s="776" t="s">
        <v>443</v>
      </c>
      <c r="I20" s="1116" t="s">
        <v>444</v>
      </c>
      <c r="J20" s="1117"/>
      <c r="K20" s="778" t="s">
        <v>445</v>
      </c>
      <c r="L20" s="778" t="s">
        <v>428</v>
      </c>
      <c r="M20" s="778" t="s">
        <v>429</v>
      </c>
      <c r="N20" s="778" t="s">
        <v>446</v>
      </c>
      <c r="O20" s="1115"/>
    </row>
    <row r="21" spans="1:15" ht="18" customHeight="1">
      <c r="A21" s="259" t="s">
        <v>436</v>
      </c>
      <c r="B21" s="1111">
        <v>3490</v>
      </c>
      <c r="C21" s="1120">
        <v>1029</v>
      </c>
      <c r="D21" s="1092">
        <v>594</v>
      </c>
      <c r="E21" s="1092">
        <v>22</v>
      </c>
      <c r="F21" s="1092"/>
      <c r="G21" s="1101">
        <v>47</v>
      </c>
      <c r="H21" s="1092">
        <v>202</v>
      </c>
      <c r="I21" s="1103">
        <v>37</v>
      </c>
      <c r="J21" s="1101"/>
      <c r="K21" s="1093">
        <v>6</v>
      </c>
      <c r="L21" s="1092">
        <v>28</v>
      </c>
      <c r="M21" s="1093">
        <v>93</v>
      </c>
      <c r="N21" s="1092">
        <v>0</v>
      </c>
      <c r="O21" s="1120">
        <v>2461</v>
      </c>
    </row>
    <row r="22" spans="1:15" ht="18" customHeight="1">
      <c r="A22" s="271">
        <v>41790</v>
      </c>
      <c r="B22" s="1111"/>
      <c r="C22" s="1120"/>
      <c r="D22" s="1092"/>
      <c r="E22" s="1092"/>
      <c r="F22" s="1092"/>
      <c r="G22" s="1102"/>
      <c r="H22" s="1092"/>
      <c r="I22" s="1104"/>
      <c r="J22" s="1102"/>
      <c r="K22" s="1094"/>
      <c r="L22" s="1092"/>
      <c r="M22" s="1094"/>
      <c r="N22" s="1092"/>
      <c r="O22" s="1120"/>
    </row>
    <row r="23" spans="1:15" ht="18" customHeight="1">
      <c r="A23" s="259" t="s">
        <v>437</v>
      </c>
      <c r="B23" s="1111">
        <v>3490</v>
      </c>
      <c r="C23" s="1120">
        <v>1029</v>
      </c>
      <c r="D23" s="1092">
        <v>594</v>
      </c>
      <c r="E23" s="1092">
        <v>22</v>
      </c>
      <c r="F23" s="1092"/>
      <c r="G23" s="1101">
        <v>47</v>
      </c>
      <c r="H23" s="1092">
        <v>202</v>
      </c>
      <c r="I23" s="1103">
        <v>37</v>
      </c>
      <c r="J23" s="1101"/>
      <c r="K23" s="1093">
        <v>6</v>
      </c>
      <c r="L23" s="1092">
        <v>28</v>
      </c>
      <c r="M23" s="1093">
        <v>93</v>
      </c>
      <c r="N23" s="1092">
        <v>0</v>
      </c>
      <c r="O23" s="1120">
        <v>2461</v>
      </c>
    </row>
    <row r="24" spans="1:15" ht="18" customHeight="1">
      <c r="A24" s="271">
        <v>41900</v>
      </c>
      <c r="B24" s="1111"/>
      <c r="C24" s="1120"/>
      <c r="D24" s="1092"/>
      <c r="E24" s="1092"/>
      <c r="F24" s="1092"/>
      <c r="G24" s="1102"/>
      <c r="H24" s="1092"/>
      <c r="I24" s="1104"/>
      <c r="J24" s="1102"/>
      <c r="K24" s="1094"/>
      <c r="L24" s="1092"/>
      <c r="M24" s="1094"/>
      <c r="N24" s="1092"/>
      <c r="O24" s="1120"/>
    </row>
    <row r="25" spans="1:15" ht="18" customHeight="1">
      <c r="A25" s="272" t="s">
        <v>973</v>
      </c>
      <c r="B25" s="1111">
        <v>3490</v>
      </c>
      <c r="C25" s="1120">
        <v>1029</v>
      </c>
      <c r="D25" s="1092">
        <v>511</v>
      </c>
      <c r="E25" s="1092">
        <v>22</v>
      </c>
      <c r="F25" s="1092"/>
      <c r="G25" s="1101">
        <v>86</v>
      </c>
      <c r="H25" s="1092">
        <v>225</v>
      </c>
      <c r="I25" s="1103">
        <v>37</v>
      </c>
      <c r="J25" s="1101"/>
      <c r="K25" s="1093">
        <v>18</v>
      </c>
      <c r="L25" s="1092">
        <v>31</v>
      </c>
      <c r="M25" s="1093">
        <v>99</v>
      </c>
      <c r="N25" s="1092">
        <v>0</v>
      </c>
      <c r="O25" s="1120">
        <v>2461</v>
      </c>
    </row>
    <row r="26" spans="1:15" ht="18" customHeight="1">
      <c r="A26" s="271">
        <v>41742</v>
      </c>
      <c r="B26" s="1111"/>
      <c r="C26" s="1120"/>
      <c r="D26" s="1092"/>
      <c r="E26" s="1092"/>
      <c r="F26" s="1092"/>
      <c r="G26" s="1102"/>
      <c r="H26" s="1092"/>
      <c r="I26" s="1104"/>
      <c r="J26" s="1102"/>
      <c r="K26" s="1094"/>
      <c r="L26" s="1092"/>
      <c r="M26" s="1094"/>
      <c r="N26" s="1092"/>
      <c r="O26" s="1120"/>
    </row>
    <row r="27" spans="1:15" ht="18" customHeight="1">
      <c r="A27" s="259" t="s">
        <v>438</v>
      </c>
      <c r="B27" s="1111">
        <v>3490</v>
      </c>
      <c r="C27" s="1120">
        <v>1093</v>
      </c>
      <c r="D27" s="1092">
        <v>534</v>
      </c>
      <c r="E27" s="1092">
        <v>25</v>
      </c>
      <c r="F27" s="1092"/>
      <c r="G27" s="1101">
        <v>84</v>
      </c>
      <c r="H27" s="1092">
        <v>230</v>
      </c>
      <c r="I27" s="1103">
        <v>37</v>
      </c>
      <c r="J27" s="1101"/>
      <c r="K27" s="1093">
        <v>18</v>
      </c>
      <c r="L27" s="1092">
        <v>31</v>
      </c>
      <c r="M27" s="1093">
        <v>102</v>
      </c>
      <c r="N27" s="1092">
        <v>32</v>
      </c>
      <c r="O27" s="1120">
        <v>2397</v>
      </c>
    </row>
    <row r="28" spans="1:15" ht="18" customHeight="1">
      <c r="A28" s="271">
        <v>41774</v>
      </c>
      <c r="B28" s="1111"/>
      <c r="C28" s="1120"/>
      <c r="D28" s="1092"/>
      <c r="E28" s="1092"/>
      <c r="F28" s="1092"/>
      <c r="G28" s="1102"/>
      <c r="H28" s="1092"/>
      <c r="I28" s="1104"/>
      <c r="J28" s="1102"/>
      <c r="K28" s="1094"/>
      <c r="L28" s="1092"/>
      <c r="M28" s="1094"/>
      <c r="N28" s="1092"/>
      <c r="O28" s="1120"/>
    </row>
    <row r="29" spans="1:15" ht="18" customHeight="1">
      <c r="A29" s="272" t="s">
        <v>439</v>
      </c>
      <c r="B29" s="1111">
        <v>3490</v>
      </c>
      <c r="C29" s="1120">
        <v>1093</v>
      </c>
      <c r="D29" s="1092">
        <v>500</v>
      </c>
      <c r="E29" s="1092">
        <v>25</v>
      </c>
      <c r="F29" s="1092"/>
      <c r="G29" s="1101">
        <v>101</v>
      </c>
      <c r="H29" s="1092">
        <v>236</v>
      </c>
      <c r="I29" s="1103">
        <v>37</v>
      </c>
      <c r="J29" s="1101"/>
      <c r="K29" s="1093">
        <v>21</v>
      </c>
      <c r="L29" s="1092">
        <v>39</v>
      </c>
      <c r="M29" s="1093">
        <v>102</v>
      </c>
      <c r="N29" s="1092">
        <v>32</v>
      </c>
      <c r="O29" s="1120">
        <v>2397</v>
      </c>
    </row>
    <row r="30" spans="1:15" ht="18" customHeight="1">
      <c r="A30" s="271">
        <v>41924</v>
      </c>
      <c r="B30" s="1111"/>
      <c r="C30" s="1120"/>
      <c r="D30" s="1092"/>
      <c r="E30" s="1092"/>
      <c r="F30" s="1092"/>
      <c r="G30" s="1102"/>
      <c r="H30" s="1092"/>
      <c r="I30" s="1104"/>
      <c r="J30" s="1102"/>
      <c r="K30" s="1094"/>
      <c r="L30" s="1092"/>
      <c r="M30" s="1094"/>
      <c r="N30" s="1092"/>
      <c r="O30" s="1120"/>
    </row>
    <row r="31" spans="1:15" ht="18" customHeight="1">
      <c r="A31" s="259" t="s">
        <v>440</v>
      </c>
      <c r="B31" s="1111">
        <v>3490</v>
      </c>
      <c r="C31" s="1120">
        <v>1093</v>
      </c>
      <c r="D31" s="1092">
        <v>493</v>
      </c>
      <c r="E31" s="1092">
        <v>25</v>
      </c>
      <c r="F31" s="1092"/>
      <c r="G31" s="1101">
        <v>104</v>
      </c>
      <c r="H31" s="1092">
        <v>239</v>
      </c>
      <c r="I31" s="1103">
        <v>38</v>
      </c>
      <c r="J31" s="1101"/>
      <c r="K31" s="1093">
        <v>21</v>
      </c>
      <c r="L31" s="1092">
        <v>39</v>
      </c>
      <c r="M31" s="1093">
        <v>102</v>
      </c>
      <c r="N31" s="1092">
        <v>32</v>
      </c>
      <c r="O31" s="1120">
        <v>2397</v>
      </c>
    </row>
    <row r="32" spans="1:15" ht="18" customHeight="1">
      <c r="A32" s="271">
        <v>42000</v>
      </c>
      <c r="B32" s="1111"/>
      <c r="C32" s="1120"/>
      <c r="D32" s="1092"/>
      <c r="E32" s="1092"/>
      <c r="F32" s="1092"/>
      <c r="G32" s="1102"/>
      <c r="H32" s="1092"/>
      <c r="I32" s="1104"/>
      <c r="J32" s="1102"/>
      <c r="K32" s="1094"/>
      <c r="L32" s="1092"/>
      <c r="M32" s="1094"/>
      <c r="N32" s="1092"/>
      <c r="O32" s="1120"/>
    </row>
    <row r="33" spans="1:15" ht="18" customHeight="1">
      <c r="A33" s="273"/>
      <c r="B33" s="274"/>
      <c r="C33" s="274"/>
      <c r="D33" s="11"/>
      <c r="E33" s="11"/>
      <c r="F33" s="254"/>
      <c r="G33" s="254"/>
      <c r="H33" s="254"/>
      <c r="I33" s="254"/>
      <c r="J33" s="254"/>
      <c r="K33" s="254"/>
      <c r="L33" s="265"/>
      <c r="M33" s="265"/>
      <c r="N33" s="254"/>
      <c r="O33" s="263"/>
    </row>
    <row r="34" spans="1:15" ht="18" customHeight="1">
      <c r="A34" s="269"/>
      <c r="B34" s="274"/>
      <c r="C34" s="274"/>
      <c r="D34" s="254"/>
      <c r="E34" s="254"/>
      <c r="F34" s="254"/>
      <c r="G34" s="254"/>
      <c r="H34" s="254"/>
      <c r="I34" s="254"/>
      <c r="J34" s="254"/>
      <c r="K34" s="254"/>
      <c r="L34" s="267"/>
      <c r="M34" s="267"/>
      <c r="N34" s="254"/>
      <c r="O34" s="74"/>
    </row>
    <row r="35" spans="1:15" ht="18" customHeight="1">
      <c r="A35" s="264"/>
      <c r="L35" s="254"/>
      <c r="M35" s="254"/>
      <c r="O35" s="274"/>
    </row>
    <row r="36" spans="1:15" ht="18" customHeight="1">
      <c r="A36" s="266"/>
      <c r="L36" s="268"/>
      <c r="M36" s="268"/>
    </row>
    <row r="37" spans="1:15" ht="18" customHeight="1">
      <c r="A37" s="264"/>
    </row>
    <row r="38" spans="1:15" ht="13.5" customHeight="1"/>
    <row r="39" spans="1:15" ht="13.5" customHeight="1"/>
    <row r="40" spans="1:15" ht="18" customHeight="1"/>
    <row r="41" spans="1:15" ht="18" customHeight="1">
      <c r="O41" s="11" t="s">
        <v>447</v>
      </c>
    </row>
    <row r="42" spans="1:15" ht="24" customHeight="1">
      <c r="A42" s="1067" t="s">
        <v>424</v>
      </c>
      <c r="B42" s="1115" t="s">
        <v>425</v>
      </c>
      <c r="C42" s="1115" t="s">
        <v>906</v>
      </c>
      <c r="D42" s="1067" t="s">
        <v>426</v>
      </c>
      <c r="E42" s="1067"/>
      <c r="F42" s="1067"/>
      <c r="G42" s="1067"/>
      <c r="H42" s="1067"/>
      <c r="I42" s="1067"/>
      <c r="J42" s="1067"/>
      <c r="K42" s="1067"/>
      <c r="L42" s="1067"/>
      <c r="M42" s="1067"/>
      <c r="N42" s="1067"/>
      <c r="O42" s="1115" t="s">
        <v>435</v>
      </c>
    </row>
    <row r="43" spans="1:15" ht="85.5" customHeight="1">
      <c r="A43" s="1067"/>
      <c r="B43" s="1115"/>
      <c r="C43" s="1115"/>
      <c r="D43" s="776" t="s">
        <v>441</v>
      </c>
      <c r="E43" s="1121" t="s">
        <v>442</v>
      </c>
      <c r="F43" s="1121"/>
      <c r="G43" s="777" t="s">
        <v>933</v>
      </c>
      <c r="H43" s="776" t="s">
        <v>443</v>
      </c>
      <c r="I43" s="1116" t="s">
        <v>444</v>
      </c>
      <c r="J43" s="1117"/>
      <c r="K43" s="778" t="s">
        <v>445</v>
      </c>
      <c r="L43" s="778" t="s">
        <v>428</v>
      </c>
      <c r="M43" s="778" t="s">
        <v>429</v>
      </c>
      <c r="N43" s="778" t="s">
        <v>446</v>
      </c>
      <c r="O43" s="1115"/>
    </row>
    <row r="44" spans="1:15" ht="18" customHeight="1">
      <c r="A44" s="259" t="s">
        <v>448</v>
      </c>
      <c r="B44" s="1111">
        <v>3490</v>
      </c>
      <c r="C44" s="1120">
        <v>1093</v>
      </c>
      <c r="D44" s="1092">
        <v>493</v>
      </c>
      <c r="E44" s="1092">
        <v>25</v>
      </c>
      <c r="F44" s="1092"/>
      <c r="G44" s="1101">
        <v>103</v>
      </c>
      <c r="H44" s="1092">
        <v>240</v>
      </c>
      <c r="I44" s="1103">
        <v>38</v>
      </c>
      <c r="J44" s="1101"/>
      <c r="K44" s="1093">
        <v>21</v>
      </c>
      <c r="L44" s="1092">
        <v>39</v>
      </c>
      <c r="M44" s="1093">
        <v>102</v>
      </c>
      <c r="N44" s="1092">
        <v>32</v>
      </c>
      <c r="O44" s="1120">
        <v>2397</v>
      </c>
    </row>
    <row r="45" spans="1:15" ht="18" customHeight="1">
      <c r="A45" s="271">
        <v>41840</v>
      </c>
      <c r="B45" s="1111"/>
      <c r="C45" s="1120"/>
      <c r="D45" s="1092"/>
      <c r="E45" s="1092"/>
      <c r="F45" s="1092"/>
      <c r="G45" s="1102"/>
      <c r="H45" s="1092"/>
      <c r="I45" s="1104"/>
      <c r="J45" s="1102"/>
      <c r="K45" s="1094"/>
      <c r="L45" s="1092"/>
      <c r="M45" s="1094"/>
      <c r="N45" s="1092"/>
      <c r="O45" s="1120"/>
    </row>
    <row r="46" spans="1:15" ht="18" customHeight="1">
      <c r="A46" s="259" t="s">
        <v>449</v>
      </c>
      <c r="B46" s="1111">
        <v>3490</v>
      </c>
      <c r="C46" s="1120">
        <v>1093</v>
      </c>
      <c r="D46" s="1092">
        <v>493</v>
      </c>
      <c r="E46" s="1092">
        <v>25</v>
      </c>
      <c r="F46" s="1092"/>
      <c r="G46" s="1101">
        <v>103</v>
      </c>
      <c r="H46" s="1092">
        <v>240</v>
      </c>
      <c r="I46" s="1103">
        <v>38</v>
      </c>
      <c r="J46" s="1101"/>
      <c r="K46" s="1093">
        <v>21</v>
      </c>
      <c r="L46" s="1092">
        <v>39</v>
      </c>
      <c r="M46" s="1093">
        <v>102</v>
      </c>
      <c r="N46" s="1092">
        <v>32</v>
      </c>
      <c r="O46" s="1120">
        <v>2397</v>
      </c>
    </row>
    <row r="47" spans="1:15" ht="18" customHeight="1">
      <c r="A47" s="271">
        <v>41997</v>
      </c>
      <c r="B47" s="1111"/>
      <c r="C47" s="1120"/>
      <c r="D47" s="1092"/>
      <c r="E47" s="1092"/>
      <c r="F47" s="1092"/>
      <c r="G47" s="1102"/>
      <c r="H47" s="1092"/>
      <c r="I47" s="1104"/>
      <c r="J47" s="1102"/>
      <c r="K47" s="1094"/>
      <c r="L47" s="1092"/>
      <c r="M47" s="1094"/>
      <c r="N47" s="1092"/>
      <c r="O47" s="1120"/>
    </row>
    <row r="48" spans="1:15" ht="18" customHeight="1">
      <c r="A48" s="272" t="s">
        <v>450</v>
      </c>
      <c r="B48" s="1111">
        <v>3490</v>
      </c>
      <c r="C48" s="1120">
        <v>1093</v>
      </c>
      <c r="D48" s="1092">
        <v>465</v>
      </c>
      <c r="E48" s="1092">
        <v>25</v>
      </c>
      <c r="F48" s="1092"/>
      <c r="G48" s="1101">
        <v>103</v>
      </c>
      <c r="H48" s="1092">
        <v>254</v>
      </c>
      <c r="I48" s="1103">
        <v>39</v>
      </c>
      <c r="J48" s="1101"/>
      <c r="K48" s="1093">
        <v>21</v>
      </c>
      <c r="L48" s="1092">
        <v>47</v>
      </c>
      <c r="M48" s="1093">
        <v>107</v>
      </c>
      <c r="N48" s="1092">
        <v>32</v>
      </c>
      <c r="O48" s="1120">
        <v>2397</v>
      </c>
    </row>
    <row r="49" spans="1:15" ht="18" customHeight="1">
      <c r="A49" s="271">
        <v>41668</v>
      </c>
      <c r="B49" s="1111"/>
      <c r="C49" s="1120"/>
      <c r="D49" s="1092"/>
      <c r="E49" s="1092"/>
      <c r="F49" s="1092"/>
      <c r="G49" s="1102"/>
      <c r="H49" s="1092"/>
      <c r="I49" s="1104"/>
      <c r="J49" s="1102"/>
      <c r="K49" s="1094"/>
      <c r="L49" s="1092"/>
      <c r="M49" s="1094"/>
      <c r="N49" s="1092"/>
      <c r="O49" s="1120"/>
    </row>
    <row r="50" spans="1:15" ht="18" customHeight="1">
      <c r="A50" s="743" t="s">
        <v>1056</v>
      </c>
      <c r="B50" s="1091">
        <v>3491</v>
      </c>
      <c r="C50" s="1090">
        <v>1093</v>
      </c>
      <c r="D50" s="1089">
        <v>465</v>
      </c>
      <c r="E50" s="1089">
        <v>25</v>
      </c>
      <c r="F50" s="1089"/>
      <c r="G50" s="1105">
        <v>102</v>
      </c>
      <c r="H50" s="1089">
        <v>255</v>
      </c>
      <c r="I50" s="1107">
        <v>39</v>
      </c>
      <c r="J50" s="1105"/>
      <c r="K50" s="1109">
        <v>22</v>
      </c>
      <c r="L50" s="1089">
        <v>47</v>
      </c>
      <c r="M50" s="1109">
        <v>107</v>
      </c>
      <c r="N50" s="1089">
        <v>32</v>
      </c>
      <c r="O50" s="1090">
        <v>2398</v>
      </c>
    </row>
    <row r="51" spans="1:15" ht="18" customHeight="1">
      <c r="A51" s="744">
        <v>42982</v>
      </c>
      <c r="B51" s="1091"/>
      <c r="C51" s="1090"/>
      <c r="D51" s="1089"/>
      <c r="E51" s="1089"/>
      <c r="F51" s="1089"/>
      <c r="G51" s="1106"/>
      <c r="H51" s="1089"/>
      <c r="I51" s="1108"/>
      <c r="J51" s="1106"/>
      <c r="K51" s="1110"/>
      <c r="L51" s="1089"/>
      <c r="M51" s="1110"/>
      <c r="N51" s="1089"/>
      <c r="O51" s="1090"/>
    </row>
    <row r="52" spans="1:15" ht="18" customHeight="1">
      <c r="A52" s="743" t="s">
        <v>1120</v>
      </c>
      <c r="B52" s="1091">
        <v>3491</v>
      </c>
      <c r="C52" s="1090">
        <v>1124</v>
      </c>
      <c r="D52" s="1089">
        <v>496</v>
      </c>
      <c r="E52" s="1089">
        <v>25</v>
      </c>
      <c r="F52" s="1089"/>
      <c r="G52" s="1105">
        <v>102</v>
      </c>
      <c r="H52" s="1089">
        <v>255</v>
      </c>
      <c r="I52" s="1107">
        <v>39</v>
      </c>
      <c r="J52" s="1105"/>
      <c r="K52" s="1109">
        <v>22</v>
      </c>
      <c r="L52" s="1089">
        <v>47</v>
      </c>
      <c r="M52" s="1109">
        <v>106</v>
      </c>
      <c r="N52" s="1089">
        <v>33</v>
      </c>
      <c r="O52" s="1090">
        <v>2367</v>
      </c>
    </row>
    <row r="53" spans="1:15" ht="18" customHeight="1">
      <c r="A53" s="744">
        <v>43553</v>
      </c>
      <c r="B53" s="1091"/>
      <c r="C53" s="1090"/>
      <c r="D53" s="1089"/>
      <c r="E53" s="1089"/>
      <c r="F53" s="1089"/>
      <c r="G53" s="1106"/>
      <c r="H53" s="1089"/>
      <c r="I53" s="1108"/>
      <c r="J53" s="1106"/>
      <c r="K53" s="1110"/>
      <c r="L53" s="1089"/>
      <c r="M53" s="1110"/>
      <c r="N53" s="1089"/>
      <c r="O53" s="1090"/>
    </row>
    <row r="54" spans="1:15" ht="18" customHeight="1">
      <c r="A54" s="743" t="s">
        <v>1146</v>
      </c>
      <c r="B54" s="1091">
        <v>3491</v>
      </c>
      <c r="C54" s="1090">
        <v>1124</v>
      </c>
      <c r="D54" s="1089">
        <v>496</v>
      </c>
      <c r="E54" s="1089">
        <v>25</v>
      </c>
      <c r="F54" s="1089"/>
      <c r="G54" s="1105">
        <v>102</v>
      </c>
      <c r="H54" s="1089">
        <v>255</v>
      </c>
      <c r="I54" s="1107">
        <v>39</v>
      </c>
      <c r="J54" s="1105"/>
      <c r="K54" s="1109">
        <v>22</v>
      </c>
      <c r="L54" s="1089">
        <v>47</v>
      </c>
      <c r="M54" s="1109">
        <v>106</v>
      </c>
      <c r="N54" s="1089">
        <v>33</v>
      </c>
      <c r="O54" s="1090">
        <v>2367</v>
      </c>
    </row>
    <row r="55" spans="1:15" ht="18" customHeight="1">
      <c r="A55" s="744">
        <v>44177</v>
      </c>
      <c r="B55" s="1091"/>
      <c r="C55" s="1090"/>
      <c r="D55" s="1089"/>
      <c r="E55" s="1089"/>
      <c r="F55" s="1089"/>
      <c r="G55" s="1106"/>
      <c r="H55" s="1089"/>
      <c r="I55" s="1108"/>
      <c r="J55" s="1106"/>
      <c r="K55" s="1110"/>
      <c r="L55" s="1089"/>
      <c r="M55" s="1110"/>
      <c r="N55" s="1089"/>
      <c r="O55" s="1090"/>
    </row>
    <row r="56" spans="1:15" ht="18" customHeight="1">
      <c r="A56" s="743" t="s">
        <v>1360</v>
      </c>
      <c r="B56" s="1091">
        <v>3491</v>
      </c>
      <c r="C56" s="1090">
        <v>1124</v>
      </c>
      <c r="D56" s="1089">
        <v>496</v>
      </c>
      <c r="E56" s="1089">
        <v>25</v>
      </c>
      <c r="F56" s="1089"/>
      <c r="G56" s="1089">
        <v>102</v>
      </c>
      <c r="H56" s="1089">
        <v>255</v>
      </c>
      <c r="I56" s="1089">
        <v>39</v>
      </c>
      <c r="J56" s="1089"/>
      <c r="K56" s="1089">
        <v>22</v>
      </c>
      <c r="L56" s="1089">
        <v>47</v>
      </c>
      <c r="M56" s="1089">
        <v>106</v>
      </c>
      <c r="N56" s="1089">
        <v>33</v>
      </c>
      <c r="O56" s="1090">
        <v>2367</v>
      </c>
    </row>
    <row r="57" spans="1:15" ht="18" customHeight="1">
      <c r="A57" s="744">
        <v>44180</v>
      </c>
      <c r="B57" s="1091"/>
      <c r="C57" s="1090"/>
      <c r="D57" s="1089"/>
      <c r="E57" s="1089"/>
      <c r="F57" s="1089"/>
      <c r="G57" s="1089"/>
      <c r="H57" s="1089"/>
      <c r="I57" s="1089"/>
      <c r="J57" s="1089"/>
      <c r="K57" s="1089"/>
      <c r="L57" s="1089"/>
      <c r="M57" s="1089"/>
      <c r="N57" s="1089"/>
      <c r="O57" s="1090"/>
    </row>
    <row r="58" spans="1:15" ht="18" customHeight="1">
      <c r="A58" s="266"/>
      <c r="O58" s="263" t="s">
        <v>451</v>
      </c>
    </row>
    <row r="59" spans="1:15" ht="18" customHeight="1">
      <c r="A59" s="264"/>
    </row>
    <row r="60" spans="1:15" ht="18" customHeight="1">
      <c r="A60" s="266"/>
      <c r="H60" s="268"/>
      <c r="I60" s="268"/>
      <c r="J60" s="268"/>
      <c r="K60" s="268"/>
    </row>
    <row r="61" spans="1:15" ht="18" customHeight="1"/>
    <row r="62" spans="1:15" ht="18" customHeight="1"/>
    <row r="63" spans="1:15" ht="18" customHeight="1"/>
    <row r="64" spans="1:15" ht="18" customHeight="1"/>
    <row r="65" ht="18" customHeight="1"/>
  </sheetData>
  <mergeCells count="228">
    <mergeCell ref="I50:J51"/>
    <mergeCell ref="K50:K51"/>
    <mergeCell ref="L50:L51"/>
    <mergeCell ref="M50:M51"/>
    <mergeCell ref="N50:N51"/>
    <mergeCell ref="O50:O51"/>
    <mergeCell ref="B50:B51"/>
    <mergeCell ref="C50:C51"/>
    <mergeCell ref="D50:D51"/>
    <mergeCell ref="E50:F51"/>
    <mergeCell ref="G50:G51"/>
    <mergeCell ref="H50:H51"/>
    <mergeCell ref="B44:B45"/>
    <mergeCell ref="C44:C45"/>
    <mergeCell ref="B25:B26"/>
    <mergeCell ref="C29:C30"/>
    <mergeCell ref="G46:G47"/>
    <mergeCell ref="K46:K47"/>
    <mergeCell ref="N27:N28"/>
    <mergeCell ref="L31:L32"/>
    <mergeCell ref="K31:K32"/>
    <mergeCell ref="B29:B30"/>
    <mergeCell ref="K44:K45"/>
    <mergeCell ref="L44:L45"/>
    <mergeCell ref="D44:D45"/>
    <mergeCell ref="E44:F45"/>
    <mergeCell ref="G44:G45"/>
    <mergeCell ref="E27:F28"/>
    <mergeCell ref="D27:D28"/>
    <mergeCell ref="D29:D30"/>
    <mergeCell ref="G27:G28"/>
    <mergeCell ref="H44:H45"/>
    <mergeCell ref="I46:J47"/>
    <mergeCell ref="L46:L47"/>
    <mergeCell ref="M46:M47"/>
    <mergeCell ref="N46:N47"/>
    <mergeCell ref="H11:I12"/>
    <mergeCell ref="E20:F20"/>
    <mergeCell ref="D17:E18"/>
    <mergeCell ref="D15:E16"/>
    <mergeCell ref="D13:E14"/>
    <mergeCell ref="L25:L26"/>
    <mergeCell ref="M25:M26"/>
    <mergeCell ref="N25:N26"/>
    <mergeCell ref="K27:K28"/>
    <mergeCell ref="L27:L28"/>
    <mergeCell ref="I21:J22"/>
    <mergeCell ref="D23:D24"/>
    <mergeCell ref="G23:G24"/>
    <mergeCell ref="E21:F22"/>
    <mergeCell ref="A42:A43"/>
    <mergeCell ref="B42:B43"/>
    <mergeCell ref="C42:C43"/>
    <mergeCell ref="D42:N42"/>
    <mergeCell ref="E43:F43"/>
    <mergeCell ref="N23:N24"/>
    <mergeCell ref="K23:K24"/>
    <mergeCell ref="C31:C32"/>
    <mergeCell ref="D31:D32"/>
    <mergeCell ref="G31:G32"/>
    <mergeCell ref="M23:M24"/>
    <mergeCell ref="H31:H32"/>
    <mergeCell ref="E31:F32"/>
    <mergeCell ref="B27:B28"/>
    <mergeCell ref="C27:C28"/>
    <mergeCell ref="I43:J43"/>
    <mergeCell ref="B31:B32"/>
    <mergeCell ref="B23:B24"/>
    <mergeCell ref="I31:J32"/>
    <mergeCell ref="I29:J30"/>
    <mergeCell ref="C23:C24"/>
    <mergeCell ref="D25:D26"/>
    <mergeCell ref="I23:J24"/>
    <mergeCell ref="I25:J26"/>
    <mergeCell ref="O23:O24"/>
    <mergeCell ref="L23:L24"/>
    <mergeCell ref="M21:M22"/>
    <mergeCell ref="N21:N22"/>
    <mergeCell ref="O31:O32"/>
    <mergeCell ref="N31:N32"/>
    <mergeCell ref="O25:O26"/>
    <mergeCell ref="O21:O22"/>
    <mergeCell ref="K21:K22"/>
    <mergeCell ref="K25:K26"/>
    <mergeCell ref="O27:O28"/>
    <mergeCell ref="M44:M45"/>
    <mergeCell ref="M31:M32"/>
    <mergeCell ref="I44:J45"/>
    <mergeCell ref="O29:O30"/>
    <mergeCell ref="L29:L30"/>
    <mergeCell ref="M29:M30"/>
    <mergeCell ref="N29:N30"/>
    <mergeCell ref="M27:M28"/>
    <mergeCell ref="K29:K30"/>
    <mergeCell ref="O44:O45"/>
    <mergeCell ref="N44:N45"/>
    <mergeCell ref="O48:O49"/>
    <mergeCell ref="H21:H22"/>
    <mergeCell ref="B17:B18"/>
    <mergeCell ref="C17:C18"/>
    <mergeCell ref="B48:B49"/>
    <mergeCell ref="C48:C49"/>
    <mergeCell ref="D48:D49"/>
    <mergeCell ref="E48:F49"/>
    <mergeCell ref="B46:B47"/>
    <mergeCell ref="C46:C47"/>
    <mergeCell ref="D46:D47"/>
    <mergeCell ref="E46:F47"/>
    <mergeCell ref="B21:B22"/>
    <mergeCell ref="C21:C22"/>
    <mergeCell ref="D21:D22"/>
    <mergeCell ref="C25:C26"/>
    <mergeCell ref="G21:G22"/>
    <mergeCell ref="E23:F24"/>
    <mergeCell ref="O46:O47"/>
    <mergeCell ref="G48:G49"/>
    <mergeCell ref="H48:H49"/>
    <mergeCell ref="I48:J49"/>
    <mergeCell ref="K48:K49"/>
    <mergeCell ref="O42:O43"/>
    <mergeCell ref="C7:C8"/>
    <mergeCell ref="B7:B8"/>
    <mergeCell ref="B11:B12"/>
    <mergeCell ref="C11:C12"/>
    <mergeCell ref="O11:O12"/>
    <mergeCell ref="J9:L10"/>
    <mergeCell ref="J7:L8"/>
    <mergeCell ref="D9:E10"/>
    <mergeCell ref="O5:O6"/>
    <mergeCell ref="D5:N5"/>
    <mergeCell ref="C5:C6"/>
    <mergeCell ref="B5:B6"/>
    <mergeCell ref="B9:B10"/>
    <mergeCell ref="C9:C10"/>
    <mergeCell ref="D11:E12"/>
    <mergeCell ref="J11:L12"/>
    <mergeCell ref="M11:N12"/>
    <mergeCell ref="D7:E8"/>
    <mergeCell ref="M9:N10"/>
    <mergeCell ref="F7:G8"/>
    <mergeCell ref="F9:G10"/>
    <mergeCell ref="F11:G12"/>
    <mergeCell ref="H7:I8"/>
    <mergeCell ref="H9:I10"/>
    <mergeCell ref="O17:O18"/>
    <mergeCell ref="H46:H47"/>
    <mergeCell ref="O9:O10"/>
    <mergeCell ref="H6:I6"/>
    <mergeCell ref="F6:G6"/>
    <mergeCell ref="D6:E6"/>
    <mergeCell ref="A19:A20"/>
    <mergeCell ref="B19:B20"/>
    <mergeCell ref="C19:C20"/>
    <mergeCell ref="D19:N19"/>
    <mergeCell ref="O19:O20"/>
    <mergeCell ref="I20:J20"/>
    <mergeCell ref="B13:B14"/>
    <mergeCell ref="C13:C14"/>
    <mergeCell ref="O13:O14"/>
    <mergeCell ref="B15:B16"/>
    <mergeCell ref="C15:C16"/>
    <mergeCell ref="O15:O16"/>
    <mergeCell ref="M6:N6"/>
    <mergeCell ref="J6:L6"/>
    <mergeCell ref="H13:I14"/>
    <mergeCell ref="M7:N8"/>
    <mergeCell ref="A5:A6"/>
    <mergeCell ref="O7:O8"/>
    <mergeCell ref="N52:N53"/>
    <mergeCell ref="O52:O53"/>
    <mergeCell ref="B54:B55"/>
    <mergeCell ref="C54:C55"/>
    <mergeCell ref="D54:D55"/>
    <mergeCell ref="E54:F55"/>
    <mergeCell ref="G54:G55"/>
    <mergeCell ref="H54:H55"/>
    <mergeCell ref="I54:J55"/>
    <mergeCell ref="K54:K55"/>
    <mergeCell ref="L54:L55"/>
    <mergeCell ref="M54:M55"/>
    <mergeCell ref="N54:N55"/>
    <mergeCell ref="O54:O55"/>
    <mergeCell ref="B52:B53"/>
    <mergeCell ref="C52:C53"/>
    <mergeCell ref="D52:D53"/>
    <mergeCell ref="E52:F53"/>
    <mergeCell ref="G52:G53"/>
    <mergeCell ref="H52:H53"/>
    <mergeCell ref="I52:J53"/>
    <mergeCell ref="K52:K53"/>
    <mergeCell ref="L52:L53"/>
    <mergeCell ref="M52:M53"/>
    <mergeCell ref="L48:L49"/>
    <mergeCell ref="M48:M49"/>
    <mergeCell ref="H27:H28"/>
    <mergeCell ref="J13:L14"/>
    <mergeCell ref="F15:G16"/>
    <mergeCell ref="H29:H30"/>
    <mergeCell ref="G29:G30"/>
    <mergeCell ref="E25:F26"/>
    <mergeCell ref="E29:F30"/>
    <mergeCell ref="L21:L22"/>
    <mergeCell ref="H23:H24"/>
    <mergeCell ref="G25:G26"/>
    <mergeCell ref="H25:H26"/>
    <mergeCell ref="I27:J28"/>
    <mergeCell ref="M17:N18"/>
    <mergeCell ref="M15:N16"/>
    <mergeCell ref="M13:N14"/>
    <mergeCell ref="H17:I18"/>
    <mergeCell ref="J17:L18"/>
    <mergeCell ref="J15:L16"/>
    <mergeCell ref="F17:G18"/>
    <mergeCell ref="H15:I16"/>
    <mergeCell ref="F13:G14"/>
    <mergeCell ref="N48:N49"/>
    <mergeCell ref="M56:M57"/>
    <mergeCell ref="N56:N57"/>
    <mergeCell ref="O56:O57"/>
    <mergeCell ref="B56:B57"/>
    <mergeCell ref="C56:C57"/>
    <mergeCell ref="D56:D57"/>
    <mergeCell ref="E56:F57"/>
    <mergeCell ref="G56:G57"/>
    <mergeCell ref="H56:H57"/>
    <mergeCell ref="I56:J57"/>
    <mergeCell ref="K56:K57"/>
    <mergeCell ref="L56:L5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7"/>
  <sheetViews>
    <sheetView view="pageBreakPreview" zoomScaleNormal="100" zoomScaleSheetLayoutView="100" workbookViewId="0">
      <pane ySplit="5" topLeftCell="A72" activePane="bottomLeft" state="frozen"/>
      <selection activeCell="J35" sqref="J35"/>
      <selection pane="bottomLeft" activeCell="G98" sqref="G98"/>
    </sheetView>
  </sheetViews>
  <sheetFormatPr defaultRowHeight="13.5"/>
  <cols>
    <col min="1" max="1" width="7.875" style="252" customWidth="1"/>
    <col min="2" max="5" width="10.125" style="252" customWidth="1"/>
    <col min="6" max="6" width="10.125" style="275" customWidth="1"/>
    <col min="7" max="7" width="14.125" style="337" customWidth="1"/>
    <col min="8" max="8" width="10.125" style="277" customWidth="1"/>
    <col min="9" max="9" width="10.125" style="278" customWidth="1"/>
    <col min="10" max="10" width="10.125" style="279" customWidth="1"/>
    <col min="11" max="11" width="10.125" style="280" customWidth="1"/>
    <col min="12" max="12" width="6" style="252" customWidth="1"/>
    <col min="13" max="16384" width="9" style="252"/>
  </cols>
  <sheetData>
    <row r="1" spans="1:12" ht="28.5" customHeight="1">
      <c r="A1" s="252" t="s">
        <v>340</v>
      </c>
    </row>
    <row r="2" spans="1:12" ht="17.25" customHeight="1">
      <c r="A2" s="252" t="s">
        <v>341</v>
      </c>
    </row>
    <row r="3" spans="1:12" s="13" customFormat="1" ht="17.25" customHeight="1">
      <c r="A3" s="281"/>
      <c r="D3" s="252"/>
      <c r="F3" s="282"/>
      <c r="G3" s="338"/>
      <c r="I3" s="284" t="s">
        <v>936</v>
      </c>
      <c r="J3" s="285"/>
      <c r="K3" s="286"/>
    </row>
    <row r="4" spans="1:12" ht="20.100000000000001" customHeight="1">
      <c r="A4" s="1067" t="s">
        <v>335</v>
      </c>
      <c r="B4" s="1067" t="s">
        <v>325</v>
      </c>
      <c r="C4" s="1067" t="s">
        <v>336</v>
      </c>
      <c r="D4" s="1067"/>
      <c r="E4" s="1067"/>
      <c r="F4" s="1125" t="s">
        <v>344</v>
      </c>
      <c r="G4" s="1126" t="s">
        <v>934</v>
      </c>
      <c r="H4" s="1128" t="s">
        <v>346</v>
      </c>
      <c r="I4" s="1127" t="s">
        <v>935</v>
      </c>
      <c r="J4" s="1122"/>
      <c r="K4" s="1124"/>
      <c r="L4" s="1123"/>
    </row>
    <row r="5" spans="1:12" ht="24" customHeight="1">
      <c r="A5" s="1067"/>
      <c r="B5" s="1067"/>
      <c r="C5" s="287" t="s">
        <v>337</v>
      </c>
      <c r="D5" s="287" t="s">
        <v>338</v>
      </c>
      <c r="E5" s="287" t="s">
        <v>339</v>
      </c>
      <c r="F5" s="1125"/>
      <c r="G5" s="1126"/>
      <c r="H5" s="1128"/>
      <c r="I5" s="1127"/>
      <c r="J5" s="1122"/>
      <c r="K5" s="1124"/>
      <c r="L5" s="1123"/>
    </row>
    <row r="6" spans="1:12" s="254" customFormat="1" ht="20.25" customHeight="1">
      <c r="A6" s="260" t="s">
        <v>1213</v>
      </c>
      <c r="B6" s="325">
        <v>2178</v>
      </c>
      <c r="C6" s="325">
        <v>11161</v>
      </c>
      <c r="D6" s="325">
        <v>5674</v>
      </c>
      <c r="E6" s="325">
        <v>5487</v>
      </c>
      <c r="F6" s="326">
        <v>5.0999999999999996</v>
      </c>
      <c r="G6" s="288">
        <v>103</v>
      </c>
      <c r="H6" s="327" t="s">
        <v>343</v>
      </c>
      <c r="I6" s="328">
        <v>319.8</v>
      </c>
      <c r="J6" s="289"/>
      <c r="K6" s="290"/>
      <c r="L6" s="262"/>
    </row>
    <row r="7" spans="1:12" s="254" customFormat="1" ht="20.25" customHeight="1">
      <c r="A7" s="260" t="s">
        <v>1214</v>
      </c>
      <c r="B7" s="325">
        <v>2186</v>
      </c>
      <c r="C7" s="325">
        <v>10882</v>
      </c>
      <c r="D7" s="325">
        <v>5449</v>
      </c>
      <c r="E7" s="325">
        <v>5433</v>
      </c>
      <c r="F7" s="326">
        <v>5</v>
      </c>
      <c r="G7" s="288">
        <v>100.29449659488311</v>
      </c>
      <c r="H7" s="327">
        <v>-2.4997760057342533</v>
      </c>
      <c r="I7" s="328">
        <v>311.8</v>
      </c>
      <c r="J7" s="289"/>
      <c r="K7" s="290"/>
      <c r="L7" s="262"/>
    </row>
    <row r="8" spans="1:12" s="254" customFormat="1" ht="20.25" customHeight="1">
      <c r="A8" s="260" t="s">
        <v>1215</v>
      </c>
      <c r="B8" s="325">
        <v>2173</v>
      </c>
      <c r="C8" s="325">
        <v>10885</v>
      </c>
      <c r="D8" s="325">
        <v>5458</v>
      </c>
      <c r="E8" s="325">
        <v>5427</v>
      </c>
      <c r="F8" s="326">
        <v>5</v>
      </c>
      <c r="G8" s="288">
        <v>100.57121798415332</v>
      </c>
      <c r="H8" s="327">
        <v>2.7568461679838265E-2</v>
      </c>
      <c r="I8" s="328">
        <v>311.89999999999998</v>
      </c>
      <c r="J8" s="289"/>
      <c r="K8" s="290"/>
      <c r="L8" s="262"/>
    </row>
    <row r="9" spans="1:12" s="254" customFormat="1" ht="20.25" customHeight="1">
      <c r="A9" s="260" t="s">
        <v>1216</v>
      </c>
      <c r="B9" s="325">
        <v>2198</v>
      </c>
      <c r="C9" s="325">
        <v>10969</v>
      </c>
      <c r="D9" s="325">
        <v>5492</v>
      </c>
      <c r="E9" s="325">
        <v>5477</v>
      </c>
      <c r="F9" s="326">
        <v>5</v>
      </c>
      <c r="G9" s="288">
        <v>100.2738725579697</v>
      </c>
      <c r="H9" s="327">
        <v>0.77170418006430863</v>
      </c>
      <c r="I9" s="328">
        <v>314.3</v>
      </c>
      <c r="J9" s="289"/>
      <c r="K9" s="290"/>
      <c r="L9" s="262"/>
    </row>
    <row r="10" spans="1:12" s="254" customFormat="1" ht="20.25" customHeight="1">
      <c r="A10" s="260" t="s">
        <v>1217</v>
      </c>
      <c r="B10" s="325">
        <v>2242</v>
      </c>
      <c r="C10" s="325">
        <v>11051</v>
      </c>
      <c r="D10" s="325">
        <v>5550</v>
      </c>
      <c r="E10" s="325">
        <v>5501</v>
      </c>
      <c r="F10" s="326">
        <v>4.9000000000000004</v>
      </c>
      <c r="G10" s="288">
        <v>100.8907471368842</v>
      </c>
      <c r="H10" s="327">
        <v>0.74756130914395114</v>
      </c>
      <c r="I10" s="328">
        <v>316.60000000000002</v>
      </c>
      <c r="J10" s="289"/>
      <c r="K10" s="290"/>
      <c r="L10" s="262"/>
    </row>
    <row r="11" spans="1:12" s="254" customFormat="1" ht="20.25" customHeight="1">
      <c r="A11" s="260" t="s">
        <v>1218</v>
      </c>
      <c r="B11" s="325">
        <v>2299</v>
      </c>
      <c r="C11" s="325">
        <v>11357</v>
      </c>
      <c r="D11" s="325">
        <v>5716</v>
      </c>
      <c r="E11" s="325">
        <v>5641</v>
      </c>
      <c r="F11" s="326">
        <v>4.9000000000000004</v>
      </c>
      <c r="G11" s="288">
        <v>101.32955149796135</v>
      </c>
      <c r="H11" s="327">
        <v>2.768980182788888</v>
      </c>
      <c r="I11" s="328">
        <v>325.39999999999998</v>
      </c>
      <c r="J11" s="289"/>
      <c r="K11" s="290"/>
      <c r="L11" s="262"/>
    </row>
    <row r="12" spans="1:12" s="254" customFormat="1" ht="20.25" customHeight="1">
      <c r="A12" s="260" t="s">
        <v>1219</v>
      </c>
      <c r="B12" s="325">
        <v>2357</v>
      </c>
      <c r="C12" s="325">
        <v>11564</v>
      </c>
      <c r="D12" s="325">
        <v>5828</v>
      </c>
      <c r="E12" s="325">
        <v>5736</v>
      </c>
      <c r="F12" s="326">
        <v>4.9000000000000004</v>
      </c>
      <c r="G12" s="288">
        <v>101.60390516039051</v>
      </c>
      <c r="H12" s="327">
        <v>1.8226644360306421</v>
      </c>
      <c r="I12" s="328">
        <v>331.3</v>
      </c>
      <c r="J12" s="289"/>
      <c r="K12" s="290"/>
      <c r="L12" s="262"/>
    </row>
    <row r="13" spans="1:12" s="254" customFormat="1" ht="20.25" customHeight="1">
      <c r="A13" s="260" t="s">
        <v>1220</v>
      </c>
      <c r="B13" s="325">
        <v>2465</v>
      </c>
      <c r="C13" s="325">
        <v>11976</v>
      </c>
      <c r="D13" s="325">
        <v>6034</v>
      </c>
      <c r="E13" s="325">
        <v>5942</v>
      </c>
      <c r="F13" s="326">
        <v>4.9000000000000004</v>
      </c>
      <c r="G13" s="288">
        <v>101.5483002356109</v>
      </c>
      <c r="H13" s="327">
        <v>3.5627810446212385</v>
      </c>
      <c r="I13" s="328">
        <v>343.2</v>
      </c>
      <c r="J13" s="289"/>
      <c r="K13" s="290"/>
      <c r="L13" s="262"/>
    </row>
    <row r="14" spans="1:12" s="254" customFormat="1" ht="20.25" customHeight="1">
      <c r="A14" s="260" t="s">
        <v>1221</v>
      </c>
      <c r="B14" s="325">
        <v>2589</v>
      </c>
      <c r="C14" s="325">
        <v>12474</v>
      </c>
      <c r="D14" s="325">
        <v>6299</v>
      </c>
      <c r="E14" s="325">
        <v>6175</v>
      </c>
      <c r="F14" s="326">
        <v>4.8</v>
      </c>
      <c r="G14" s="288">
        <v>102.00809716599191</v>
      </c>
      <c r="H14" s="327">
        <v>4.1583166332665327</v>
      </c>
      <c r="I14" s="328">
        <v>357.4</v>
      </c>
      <c r="J14" s="289"/>
      <c r="K14" s="290"/>
      <c r="L14" s="262"/>
    </row>
    <row r="15" spans="1:12" s="254" customFormat="1" ht="20.25" customHeight="1">
      <c r="A15" s="260" t="s">
        <v>1222</v>
      </c>
      <c r="B15" s="325">
        <v>2786</v>
      </c>
      <c r="C15" s="325">
        <v>13206</v>
      </c>
      <c r="D15" s="325">
        <v>6705</v>
      </c>
      <c r="E15" s="325">
        <v>6501</v>
      </c>
      <c r="F15" s="326">
        <v>4.7</v>
      </c>
      <c r="G15" s="288">
        <v>103.13797877249652</v>
      </c>
      <c r="H15" s="327">
        <v>5.8682058682058686</v>
      </c>
      <c r="I15" s="328">
        <v>378.4</v>
      </c>
      <c r="J15" s="289"/>
      <c r="K15" s="290"/>
      <c r="L15" s="262"/>
    </row>
    <row r="16" spans="1:12" s="254" customFormat="1" ht="20.25" customHeight="1">
      <c r="A16" s="260" t="s">
        <v>1223</v>
      </c>
      <c r="B16" s="325">
        <v>3003</v>
      </c>
      <c r="C16" s="325">
        <v>13985</v>
      </c>
      <c r="D16" s="325">
        <v>7097</v>
      </c>
      <c r="E16" s="325">
        <v>6888</v>
      </c>
      <c r="F16" s="326">
        <v>4.7</v>
      </c>
      <c r="G16" s="288">
        <v>103.034262485482</v>
      </c>
      <c r="H16" s="327">
        <v>5.8988338633954269</v>
      </c>
      <c r="I16" s="328">
        <v>400.7</v>
      </c>
      <c r="J16" s="289"/>
      <c r="K16" s="290"/>
      <c r="L16" s="262"/>
    </row>
    <row r="17" spans="1:12" s="254" customFormat="1" ht="20.25" customHeight="1">
      <c r="A17" s="260" t="s">
        <v>1224</v>
      </c>
      <c r="B17" s="325">
        <v>3254</v>
      </c>
      <c r="C17" s="325">
        <v>14772</v>
      </c>
      <c r="D17" s="325">
        <v>7528</v>
      </c>
      <c r="E17" s="325">
        <v>7244</v>
      </c>
      <c r="F17" s="326">
        <v>4.5</v>
      </c>
      <c r="G17" s="288">
        <v>103.92048591938156</v>
      </c>
      <c r="H17" s="327">
        <v>5.6274579907043254</v>
      </c>
      <c r="I17" s="328">
        <v>423.3</v>
      </c>
      <c r="J17" s="289"/>
      <c r="K17" s="290"/>
      <c r="L17" s="262"/>
    </row>
    <row r="18" spans="1:12" s="254" customFormat="1" ht="20.25" customHeight="1">
      <c r="A18" s="260" t="s">
        <v>1225</v>
      </c>
      <c r="B18" s="325">
        <v>3617</v>
      </c>
      <c r="C18" s="325">
        <v>15940</v>
      </c>
      <c r="D18" s="325">
        <v>8156</v>
      </c>
      <c r="E18" s="325">
        <v>7784</v>
      </c>
      <c r="F18" s="326">
        <v>4.4000000000000004</v>
      </c>
      <c r="G18" s="288">
        <v>104.77903391572457</v>
      </c>
      <c r="H18" s="327">
        <v>7.9068507988085566</v>
      </c>
      <c r="I18" s="328">
        <v>456.7</v>
      </c>
      <c r="J18" s="289"/>
      <c r="K18" s="290"/>
      <c r="L18" s="262"/>
    </row>
    <row r="19" spans="1:12" s="254" customFormat="1" ht="20.25" customHeight="1">
      <c r="A19" s="260" t="s">
        <v>1226</v>
      </c>
      <c r="B19" s="325">
        <v>4049</v>
      </c>
      <c r="C19" s="325">
        <v>17347</v>
      </c>
      <c r="D19" s="325">
        <v>8900</v>
      </c>
      <c r="E19" s="325">
        <v>8447</v>
      </c>
      <c r="F19" s="326">
        <v>4.3</v>
      </c>
      <c r="G19" s="288">
        <v>105.36285071623061</v>
      </c>
      <c r="H19" s="327">
        <v>8.8268506900878307</v>
      </c>
      <c r="I19" s="328">
        <v>497</v>
      </c>
      <c r="J19" s="289"/>
      <c r="K19" s="290"/>
      <c r="L19" s="262"/>
    </row>
    <row r="20" spans="1:12" s="254" customFormat="1" ht="20.25" customHeight="1">
      <c r="A20" s="260" t="s">
        <v>1227</v>
      </c>
      <c r="B20" s="325">
        <v>4773</v>
      </c>
      <c r="C20" s="325">
        <v>19838</v>
      </c>
      <c r="D20" s="325">
        <v>10212</v>
      </c>
      <c r="E20" s="325">
        <v>9626</v>
      </c>
      <c r="F20" s="326">
        <v>4.2</v>
      </c>
      <c r="G20" s="288">
        <v>106.08767920216083</v>
      </c>
      <c r="H20" s="327">
        <v>14.359831671182338</v>
      </c>
      <c r="I20" s="328">
        <v>568.4</v>
      </c>
      <c r="J20" s="289"/>
      <c r="K20" s="290"/>
      <c r="L20" s="262"/>
    </row>
    <row r="21" spans="1:12" s="254" customFormat="1" ht="20.25" customHeight="1">
      <c r="A21" s="260" t="s">
        <v>1228</v>
      </c>
      <c r="B21" s="325">
        <v>5422</v>
      </c>
      <c r="C21" s="325">
        <v>22084</v>
      </c>
      <c r="D21" s="325">
        <v>11463</v>
      </c>
      <c r="E21" s="325">
        <v>10621</v>
      </c>
      <c r="F21" s="326">
        <v>4.0999999999999996</v>
      </c>
      <c r="G21" s="288">
        <v>107.92769042463044</v>
      </c>
      <c r="H21" s="327">
        <v>11.321705817118662</v>
      </c>
      <c r="I21" s="328">
        <v>632.79999999999995</v>
      </c>
      <c r="J21" s="289"/>
      <c r="K21" s="290"/>
      <c r="L21" s="262"/>
    </row>
    <row r="22" spans="1:12" s="254" customFormat="1" ht="20.25" customHeight="1">
      <c r="A22" s="260" t="s">
        <v>1229</v>
      </c>
      <c r="B22" s="325">
        <v>5974</v>
      </c>
      <c r="C22" s="325">
        <v>24046</v>
      </c>
      <c r="D22" s="325">
        <v>12477</v>
      </c>
      <c r="E22" s="325">
        <v>11569</v>
      </c>
      <c r="F22" s="326">
        <v>4</v>
      </c>
      <c r="G22" s="288">
        <v>107.8485608090587</v>
      </c>
      <c r="H22" s="327">
        <v>8.884260097808367</v>
      </c>
      <c r="I22" s="328">
        <v>689</v>
      </c>
      <c r="J22" s="289"/>
      <c r="K22" s="290"/>
      <c r="L22" s="262"/>
    </row>
    <row r="23" spans="1:12" s="254" customFormat="1" ht="20.25" customHeight="1">
      <c r="A23" s="260" t="s">
        <v>1230</v>
      </c>
      <c r="B23" s="325">
        <v>6932</v>
      </c>
      <c r="C23" s="325">
        <v>26284</v>
      </c>
      <c r="D23" s="325">
        <v>13626</v>
      </c>
      <c r="E23" s="325">
        <v>12658</v>
      </c>
      <c r="F23" s="326">
        <v>3.8</v>
      </c>
      <c r="G23" s="288">
        <v>107.64733765207775</v>
      </c>
      <c r="H23" s="327">
        <v>9.3071612742244021</v>
      </c>
      <c r="I23" s="328">
        <v>753.1</v>
      </c>
      <c r="J23" s="289"/>
      <c r="K23" s="290"/>
      <c r="L23" s="262"/>
    </row>
    <row r="24" spans="1:12" s="254" customFormat="1" ht="20.25" customHeight="1">
      <c r="A24" s="260" t="s">
        <v>1231</v>
      </c>
      <c r="B24" s="325">
        <v>7734</v>
      </c>
      <c r="C24" s="325">
        <v>28791</v>
      </c>
      <c r="D24" s="325">
        <v>14902</v>
      </c>
      <c r="E24" s="325">
        <v>13889</v>
      </c>
      <c r="F24" s="326">
        <v>3.7</v>
      </c>
      <c r="G24" s="288">
        <v>107.29354165166679</v>
      </c>
      <c r="H24" s="327">
        <v>9.5381220514381369</v>
      </c>
      <c r="I24" s="328">
        <v>825</v>
      </c>
      <c r="J24" s="289"/>
      <c r="K24" s="290"/>
      <c r="L24" s="262"/>
    </row>
    <row r="25" spans="1:12" s="254" customFormat="1" ht="20.25" customHeight="1">
      <c r="A25" s="260" t="s">
        <v>1232</v>
      </c>
      <c r="B25" s="325">
        <v>8364</v>
      </c>
      <c r="C25" s="325">
        <v>30734</v>
      </c>
      <c r="D25" s="325">
        <v>15833</v>
      </c>
      <c r="E25" s="325">
        <v>14901</v>
      </c>
      <c r="F25" s="326">
        <v>3.7</v>
      </c>
      <c r="G25" s="288">
        <v>106.25461378430978</v>
      </c>
      <c r="H25" s="327">
        <v>6.7486367267548895</v>
      </c>
      <c r="I25" s="328">
        <v>880.6</v>
      </c>
      <c r="J25" s="289"/>
      <c r="K25" s="290"/>
      <c r="L25" s="262"/>
    </row>
    <row r="26" spans="1:12" s="254" customFormat="1" ht="20.25" customHeight="1">
      <c r="A26" s="260" t="s">
        <v>1233</v>
      </c>
      <c r="B26" s="325">
        <v>8943</v>
      </c>
      <c r="C26" s="325">
        <v>32328</v>
      </c>
      <c r="D26" s="325">
        <v>16643</v>
      </c>
      <c r="E26" s="325">
        <v>15685</v>
      </c>
      <c r="F26" s="326">
        <v>3.6</v>
      </c>
      <c r="G26" s="288">
        <v>106.10774625438317</v>
      </c>
      <c r="H26" s="327">
        <v>5.1864384720504981</v>
      </c>
      <c r="I26" s="328">
        <v>926.3</v>
      </c>
      <c r="J26" s="289"/>
      <c r="K26" s="290"/>
      <c r="L26" s="262"/>
    </row>
    <row r="27" spans="1:12" s="254" customFormat="1" ht="20.25" customHeight="1">
      <c r="A27" s="260" t="s">
        <v>1234</v>
      </c>
      <c r="B27" s="325">
        <v>9204</v>
      </c>
      <c r="C27" s="325">
        <v>33661</v>
      </c>
      <c r="D27" s="325">
        <v>17220</v>
      </c>
      <c r="E27" s="325">
        <v>16441</v>
      </c>
      <c r="F27" s="326">
        <v>3.7</v>
      </c>
      <c r="G27" s="288">
        <v>104.73815461346634</v>
      </c>
      <c r="H27" s="327">
        <v>4.1233605543182383</v>
      </c>
      <c r="I27" s="328">
        <v>964.5</v>
      </c>
      <c r="J27" s="289"/>
      <c r="K27" s="290"/>
      <c r="L27" s="262"/>
    </row>
    <row r="28" spans="1:12" s="254" customFormat="1" ht="20.25" customHeight="1">
      <c r="A28" s="260" t="s">
        <v>1235</v>
      </c>
      <c r="B28" s="325">
        <v>9657</v>
      </c>
      <c r="C28" s="325">
        <v>34915</v>
      </c>
      <c r="D28" s="325">
        <v>17891</v>
      </c>
      <c r="E28" s="325">
        <v>17024</v>
      </c>
      <c r="F28" s="326">
        <v>3.6</v>
      </c>
      <c r="G28" s="288">
        <v>105.09281015037595</v>
      </c>
      <c r="H28" s="327">
        <v>3.7253795193250352</v>
      </c>
      <c r="I28" s="328">
        <v>1000.4</v>
      </c>
      <c r="J28" s="289"/>
      <c r="K28" s="290"/>
      <c r="L28" s="262"/>
    </row>
    <row r="29" spans="1:12" s="254" customFormat="1" ht="20.25" customHeight="1">
      <c r="A29" s="260" t="s">
        <v>1236</v>
      </c>
      <c r="B29" s="325">
        <v>10262</v>
      </c>
      <c r="C29" s="325">
        <v>36811</v>
      </c>
      <c r="D29" s="325">
        <v>18844</v>
      </c>
      <c r="E29" s="325">
        <v>17967</v>
      </c>
      <c r="F29" s="326">
        <v>3.6</v>
      </c>
      <c r="G29" s="288">
        <v>104.88117103578783</v>
      </c>
      <c r="H29" s="327">
        <v>5.4303308033796363</v>
      </c>
      <c r="I29" s="328">
        <v>1054.8</v>
      </c>
      <c r="J29" s="289"/>
      <c r="K29" s="290"/>
      <c r="L29" s="262"/>
    </row>
    <row r="30" spans="1:12" s="254" customFormat="1" ht="20.25" customHeight="1">
      <c r="A30" s="260" t="s">
        <v>1237</v>
      </c>
      <c r="B30" s="325">
        <v>10826</v>
      </c>
      <c r="C30" s="325">
        <v>38422</v>
      </c>
      <c r="D30" s="325">
        <v>19610</v>
      </c>
      <c r="E30" s="325">
        <v>18812</v>
      </c>
      <c r="F30" s="326">
        <v>3.5</v>
      </c>
      <c r="G30" s="288">
        <v>104.24197320859025</v>
      </c>
      <c r="H30" s="327">
        <v>4.3764092255032461</v>
      </c>
      <c r="I30" s="328">
        <v>1100.9000000000001</v>
      </c>
      <c r="J30" s="289"/>
      <c r="K30" s="290"/>
      <c r="L30" s="262"/>
    </row>
    <row r="31" spans="1:12" s="254" customFormat="1" ht="20.25" customHeight="1">
      <c r="A31" s="260" t="s">
        <v>1238</v>
      </c>
      <c r="B31" s="325">
        <v>11553</v>
      </c>
      <c r="C31" s="325">
        <v>39670</v>
      </c>
      <c r="D31" s="325">
        <v>20212</v>
      </c>
      <c r="E31" s="325">
        <v>19458</v>
      </c>
      <c r="F31" s="326">
        <v>3.4</v>
      </c>
      <c r="G31" s="288">
        <v>103.87501284818583</v>
      </c>
      <c r="H31" s="327">
        <v>3.2481390869814173</v>
      </c>
      <c r="I31" s="328">
        <v>1136.7</v>
      </c>
      <c r="J31" s="289"/>
      <c r="K31" s="290"/>
      <c r="L31" s="262"/>
    </row>
    <row r="32" spans="1:12" s="254" customFormat="1" ht="20.25" customHeight="1">
      <c r="A32" s="260" t="s">
        <v>1239</v>
      </c>
      <c r="B32" s="325">
        <v>11876</v>
      </c>
      <c r="C32" s="325">
        <v>40516</v>
      </c>
      <c r="D32" s="325">
        <v>20582</v>
      </c>
      <c r="E32" s="325">
        <v>19934</v>
      </c>
      <c r="F32" s="326">
        <v>3.4</v>
      </c>
      <c r="G32" s="288">
        <v>103.25072740042138</v>
      </c>
      <c r="H32" s="327">
        <v>2.1325938996722962</v>
      </c>
      <c r="I32" s="328">
        <v>1160.9000000000001</v>
      </c>
      <c r="J32" s="289"/>
      <c r="K32" s="290"/>
      <c r="L32" s="262"/>
    </row>
    <row r="33" spans="1:12" s="254" customFormat="1" ht="20.25" customHeight="1">
      <c r="A33" s="260" t="s">
        <v>1240</v>
      </c>
      <c r="B33" s="325">
        <v>12097</v>
      </c>
      <c r="C33" s="325">
        <v>41233</v>
      </c>
      <c r="D33" s="325">
        <v>20946</v>
      </c>
      <c r="E33" s="325">
        <v>20287</v>
      </c>
      <c r="F33" s="326">
        <v>3.4</v>
      </c>
      <c r="G33" s="288">
        <v>103.24838566569726</v>
      </c>
      <c r="H33" s="327">
        <v>1.7696712409912132</v>
      </c>
      <c r="I33" s="328">
        <v>1181.5</v>
      </c>
      <c r="J33" s="289"/>
      <c r="K33" s="290"/>
      <c r="L33" s="262"/>
    </row>
    <row r="34" spans="1:12" s="254" customFormat="1" ht="20.25" customHeight="1">
      <c r="A34" s="260" t="s">
        <v>1241</v>
      </c>
      <c r="B34" s="325">
        <v>12411</v>
      </c>
      <c r="C34" s="325">
        <v>41911</v>
      </c>
      <c r="D34" s="325">
        <v>21286</v>
      </c>
      <c r="E34" s="325">
        <v>20625</v>
      </c>
      <c r="F34" s="326">
        <v>3.4</v>
      </c>
      <c r="G34" s="288">
        <v>103.20484848484848</v>
      </c>
      <c r="H34" s="327">
        <v>1.6443140203235274</v>
      </c>
      <c r="I34" s="328">
        <v>1200.9000000000001</v>
      </c>
      <c r="J34" s="289"/>
      <c r="K34" s="290"/>
      <c r="L34" s="262"/>
    </row>
    <row r="35" spans="1:12" s="254" customFormat="1" ht="20.25" customHeight="1">
      <c r="A35" s="260" t="s">
        <v>1242</v>
      </c>
      <c r="B35" s="325">
        <v>12605</v>
      </c>
      <c r="C35" s="325">
        <v>42439</v>
      </c>
      <c r="D35" s="325">
        <v>21499</v>
      </c>
      <c r="E35" s="325">
        <v>20940</v>
      </c>
      <c r="F35" s="326">
        <v>3.4</v>
      </c>
      <c r="G35" s="288">
        <v>102.66953199617956</v>
      </c>
      <c r="H35" s="327">
        <v>1.2598124597361073</v>
      </c>
      <c r="I35" s="328">
        <v>1216</v>
      </c>
      <c r="J35" s="289"/>
      <c r="K35" s="290"/>
      <c r="L35" s="262"/>
    </row>
    <row r="36" spans="1:12" s="254" customFormat="1" ht="20.25" customHeight="1">
      <c r="A36" s="260" t="s">
        <v>1243</v>
      </c>
      <c r="B36" s="325">
        <v>12971</v>
      </c>
      <c r="C36" s="325">
        <v>43280</v>
      </c>
      <c r="D36" s="325">
        <v>21933</v>
      </c>
      <c r="E36" s="325">
        <v>21347</v>
      </c>
      <c r="F36" s="326">
        <v>3.3</v>
      </c>
      <c r="G36" s="288">
        <v>102.74511640979998</v>
      </c>
      <c r="H36" s="327">
        <v>1.98166780555621</v>
      </c>
      <c r="I36" s="328">
        <v>1240.0999999999999</v>
      </c>
      <c r="J36" s="289"/>
      <c r="K36" s="290"/>
      <c r="L36" s="262"/>
    </row>
    <row r="37" spans="1:12" s="254" customFormat="1" ht="20.25" customHeight="1">
      <c r="A37" s="260" t="s">
        <v>1244</v>
      </c>
      <c r="B37" s="325">
        <v>13459</v>
      </c>
      <c r="C37" s="325">
        <v>44478</v>
      </c>
      <c r="D37" s="325">
        <v>22532</v>
      </c>
      <c r="E37" s="325">
        <v>21946</v>
      </c>
      <c r="F37" s="326">
        <v>3.3</v>
      </c>
      <c r="G37" s="288">
        <v>102.67019046751116</v>
      </c>
      <c r="H37" s="327">
        <v>2.7680221811460259</v>
      </c>
      <c r="I37" s="328">
        <v>1274.4000000000001</v>
      </c>
      <c r="J37" s="289"/>
      <c r="K37" s="290"/>
      <c r="L37" s="262"/>
    </row>
    <row r="38" spans="1:12" s="254" customFormat="1" ht="20.25" customHeight="1">
      <c r="A38" s="260" t="s">
        <v>1245</v>
      </c>
      <c r="B38" s="325">
        <v>13934</v>
      </c>
      <c r="C38" s="325">
        <v>45355</v>
      </c>
      <c r="D38" s="325">
        <v>22973</v>
      </c>
      <c r="E38" s="325">
        <v>22382</v>
      </c>
      <c r="F38" s="326">
        <v>3.3</v>
      </c>
      <c r="G38" s="288">
        <v>102.64051469931195</v>
      </c>
      <c r="H38" s="327">
        <v>1.9717613202032465</v>
      </c>
      <c r="I38" s="328">
        <v>1299.5999999999999</v>
      </c>
      <c r="J38" s="289"/>
      <c r="K38" s="290"/>
      <c r="L38" s="262"/>
    </row>
    <row r="39" spans="1:12" s="254" customFormat="1" ht="20.25" customHeight="1">
      <c r="A39" s="291" t="s">
        <v>1246</v>
      </c>
      <c r="B39" s="329">
        <v>14610</v>
      </c>
      <c r="C39" s="329">
        <v>46751</v>
      </c>
      <c r="D39" s="329">
        <v>23671</v>
      </c>
      <c r="E39" s="329">
        <v>23080</v>
      </c>
      <c r="F39" s="330">
        <v>3.2</v>
      </c>
      <c r="G39" s="292">
        <v>102.56065857885615</v>
      </c>
      <c r="H39" s="331">
        <v>3.077940690111344</v>
      </c>
      <c r="I39" s="332">
        <v>1339.6</v>
      </c>
      <c r="J39" s="289"/>
      <c r="K39" s="290"/>
      <c r="L39" s="262"/>
    </row>
    <row r="40" spans="1:12" s="254" customFormat="1" ht="20.25" customHeight="1">
      <c r="A40" s="259" t="s">
        <v>1247</v>
      </c>
      <c r="B40" s="333">
        <v>15253</v>
      </c>
      <c r="C40" s="333">
        <v>47822</v>
      </c>
      <c r="D40" s="333">
        <v>24149</v>
      </c>
      <c r="E40" s="333">
        <v>23673</v>
      </c>
      <c r="F40" s="334">
        <v>3.1</v>
      </c>
      <c r="G40" s="293">
        <v>102.01072952308536</v>
      </c>
      <c r="H40" s="335">
        <v>2.2908600885542554</v>
      </c>
      <c r="I40" s="336">
        <v>1370.3</v>
      </c>
      <c r="J40" s="289"/>
      <c r="K40" s="290"/>
      <c r="L40" s="262"/>
    </row>
    <row r="41" spans="1:12" s="254" customFormat="1" ht="20.25" customHeight="1">
      <c r="A41" s="260" t="s">
        <v>1248</v>
      </c>
      <c r="B41" s="325">
        <v>15988</v>
      </c>
      <c r="C41" s="325">
        <v>49371</v>
      </c>
      <c r="D41" s="325">
        <v>24830</v>
      </c>
      <c r="E41" s="325">
        <v>24541</v>
      </c>
      <c r="F41" s="326">
        <v>3.1</v>
      </c>
      <c r="G41" s="288">
        <v>101.17762112383359</v>
      </c>
      <c r="H41" s="327">
        <v>3.2390949772071429</v>
      </c>
      <c r="I41" s="328">
        <v>1414.6</v>
      </c>
      <c r="J41" s="289"/>
      <c r="K41" s="290"/>
      <c r="L41" s="262"/>
    </row>
    <row r="42" spans="1:12" s="254" customFormat="1" ht="20.25" customHeight="1">
      <c r="A42" s="260" t="s">
        <v>1249</v>
      </c>
      <c r="B42" s="325">
        <v>16640</v>
      </c>
      <c r="C42" s="325">
        <v>50462</v>
      </c>
      <c r="D42" s="325">
        <v>25349</v>
      </c>
      <c r="E42" s="325">
        <v>25113</v>
      </c>
      <c r="F42" s="326">
        <v>3</v>
      </c>
      <c r="G42" s="288">
        <v>100.93975231951579</v>
      </c>
      <c r="H42" s="327">
        <v>2.2097992748779647</v>
      </c>
      <c r="I42" s="328">
        <v>1445.9</v>
      </c>
      <c r="J42" s="289"/>
      <c r="K42" s="290"/>
      <c r="L42" s="262"/>
    </row>
    <row r="43" spans="1:12" s="254" customFormat="1" ht="20.25" customHeight="1">
      <c r="A43" s="260" t="s">
        <v>1250</v>
      </c>
      <c r="B43" s="325">
        <v>17121</v>
      </c>
      <c r="C43" s="325">
        <v>51395</v>
      </c>
      <c r="D43" s="325">
        <v>25845</v>
      </c>
      <c r="E43" s="325">
        <v>25550</v>
      </c>
      <c r="F43" s="326">
        <v>3</v>
      </c>
      <c r="G43" s="288">
        <v>101.15459882583171</v>
      </c>
      <c r="H43" s="327">
        <v>1.8489160160120488</v>
      </c>
      <c r="I43" s="328">
        <v>1472.6</v>
      </c>
      <c r="J43" s="289"/>
      <c r="K43" s="290"/>
      <c r="L43" s="262"/>
    </row>
    <row r="44" spans="1:12" s="254" customFormat="1" ht="20.25" customHeight="1">
      <c r="A44" s="260" t="s">
        <v>1251</v>
      </c>
      <c r="B44" s="325">
        <v>18034</v>
      </c>
      <c r="C44" s="325">
        <v>53228</v>
      </c>
      <c r="D44" s="325">
        <v>26677</v>
      </c>
      <c r="E44" s="325">
        <v>26551</v>
      </c>
      <c r="F44" s="326">
        <v>3</v>
      </c>
      <c r="G44" s="288">
        <v>100.4745583970472</v>
      </c>
      <c r="H44" s="327">
        <v>3.5664947952135422</v>
      </c>
      <c r="I44" s="328">
        <v>1525.2</v>
      </c>
      <c r="J44" s="289"/>
      <c r="K44" s="290"/>
      <c r="L44" s="262"/>
    </row>
    <row r="45" spans="1:12" s="254" customFormat="1" ht="20.25" customHeight="1">
      <c r="A45" s="260" t="s">
        <v>1252</v>
      </c>
      <c r="B45" s="325">
        <v>19501</v>
      </c>
      <c r="C45" s="325">
        <v>56746</v>
      </c>
      <c r="D45" s="325">
        <v>28443</v>
      </c>
      <c r="E45" s="325">
        <v>28303</v>
      </c>
      <c r="F45" s="326">
        <v>2.9</v>
      </c>
      <c r="G45" s="288">
        <v>100.49464721054304</v>
      </c>
      <c r="H45" s="327">
        <v>6.6093033741639742</v>
      </c>
      <c r="I45" s="328">
        <v>1626</v>
      </c>
      <c r="J45" s="289"/>
      <c r="K45" s="290"/>
      <c r="L45" s="262"/>
    </row>
    <row r="46" spans="1:12" s="254" customFormat="1" ht="20.25" customHeight="1">
      <c r="A46" s="260" t="s">
        <v>1253</v>
      </c>
      <c r="B46" s="325">
        <v>20762</v>
      </c>
      <c r="C46" s="325">
        <v>59686</v>
      </c>
      <c r="D46" s="325">
        <v>29889</v>
      </c>
      <c r="E46" s="325">
        <v>29797</v>
      </c>
      <c r="F46" s="326">
        <v>2.9</v>
      </c>
      <c r="G46" s="288">
        <v>100.30875591502499</v>
      </c>
      <c r="H46" s="327">
        <v>5.1809819194304447</v>
      </c>
      <c r="I46" s="328">
        <v>1710.2</v>
      </c>
      <c r="J46" s="289"/>
      <c r="K46" s="290"/>
      <c r="L46" s="262"/>
    </row>
    <row r="47" spans="1:12" s="254" customFormat="1" ht="20.25" customHeight="1">
      <c r="A47" s="260" t="s">
        <v>1254</v>
      </c>
      <c r="B47" s="325">
        <v>21900</v>
      </c>
      <c r="C47" s="325">
        <v>62223</v>
      </c>
      <c r="D47" s="325">
        <v>31209</v>
      </c>
      <c r="E47" s="325">
        <v>31014</v>
      </c>
      <c r="F47" s="326">
        <v>2.8</v>
      </c>
      <c r="G47" s="288">
        <v>100.62874830721609</v>
      </c>
      <c r="H47" s="327">
        <v>4.2505780249974867</v>
      </c>
      <c r="I47" s="328">
        <v>1782.9</v>
      </c>
      <c r="J47" s="289"/>
      <c r="K47" s="290"/>
      <c r="L47" s="262"/>
    </row>
    <row r="48" spans="1:12" s="254" customFormat="1" ht="20.25" customHeight="1">
      <c r="A48" s="260" t="s">
        <v>1255</v>
      </c>
      <c r="B48" s="325">
        <v>22757</v>
      </c>
      <c r="C48" s="325">
        <v>63981</v>
      </c>
      <c r="D48" s="325">
        <v>32105</v>
      </c>
      <c r="E48" s="325">
        <v>31876</v>
      </c>
      <c r="F48" s="326">
        <v>2.8</v>
      </c>
      <c r="G48" s="288">
        <v>100.71840883423265</v>
      </c>
      <c r="H48" s="327">
        <v>2.8253218263343136</v>
      </c>
      <c r="I48" s="328">
        <v>1833.3</v>
      </c>
      <c r="J48" s="289"/>
      <c r="K48" s="290"/>
      <c r="L48" s="262"/>
    </row>
    <row r="49" spans="1:12" s="254" customFormat="1" ht="20.25" customHeight="1">
      <c r="A49" s="260" t="s">
        <v>1256</v>
      </c>
      <c r="B49" s="325">
        <v>23432</v>
      </c>
      <c r="C49" s="325">
        <v>65553</v>
      </c>
      <c r="D49" s="325">
        <v>32935</v>
      </c>
      <c r="E49" s="325">
        <v>32618</v>
      </c>
      <c r="F49" s="326">
        <v>2.8</v>
      </c>
      <c r="G49" s="288">
        <v>100.97185603041265</v>
      </c>
      <c r="H49" s="327">
        <v>2.4569794157640548</v>
      </c>
      <c r="I49" s="328">
        <v>1878.3</v>
      </c>
      <c r="J49" s="289"/>
      <c r="K49" s="290"/>
      <c r="L49" s="262"/>
    </row>
    <row r="50" spans="1:12" s="254" customFormat="1" ht="20.25" customHeight="1">
      <c r="A50" s="260" t="s">
        <v>1257</v>
      </c>
      <c r="B50" s="325">
        <v>24317</v>
      </c>
      <c r="C50" s="325">
        <v>67521</v>
      </c>
      <c r="D50" s="325">
        <v>33966</v>
      </c>
      <c r="E50" s="325">
        <v>33555</v>
      </c>
      <c r="F50" s="326">
        <v>2.8</v>
      </c>
      <c r="G50" s="288">
        <v>101.22485471613768</v>
      </c>
      <c r="H50" s="327">
        <v>3.0021509313074914</v>
      </c>
      <c r="I50" s="328">
        <v>1934.7</v>
      </c>
      <c r="J50" s="289"/>
      <c r="K50" s="290"/>
      <c r="L50" s="262"/>
    </row>
    <row r="51" spans="1:12" s="254" customFormat="1" ht="20.25" customHeight="1">
      <c r="A51" s="260" t="s">
        <v>1258</v>
      </c>
      <c r="B51" s="325">
        <v>24911</v>
      </c>
      <c r="C51" s="325">
        <v>68741</v>
      </c>
      <c r="D51" s="325">
        <v>34504</v>
      </c>
      <c r="E51" s="325">
        <v>34237</v>
      </c>
      <c r="F51" s="326">
        <v>2.8</v>
      </c>
      <c r="G51" s="288">
        <v>100.77985804831032</v>
      </c>
      <c r="H51" s="327">
        <v>1.806845277765436</v>
      </c>
      <c r="I51" s="328">
        <v>1969.7</v>
      </c>
      <c r="J51" s="289"/>
      <c r="K51" s="290"/>
      <c r="L51" s="262"/>
    </row>
    <row r="52" spans="1:12" s="254" customFormat="1" ht="20.25" customHeight="1">
      <c r="A52" s="260" t="s">
        <v>1259</v>
      </c>
      <c r="B52" s="325">
        <v>25631</v>
      </c>
      <c r="C52" s="325">
        <v>70181</v>
      </c>
      <c r="D52" s="325">
        <v>35187</v>
      </c>
      <c r="E52" s="325">
        <v>34994</v>
      </c>
      <c r="F52" s="326">
        <v>2.7</v>
      </c>
      <c r="G52" s="288">
        <v>100.55152311824884</v>
      </c>
      <c r="H52" s="327">
        <v>2.0948196854861001</v>
      </c>
      <c r="I52" s="328">
        <v>2010.9</v>
      </c>
      <c r="J52" s="289"/>
      <c r="K52" s="290"/>
      <c r="L52" s="262"/>
    </row>
    <row r="53" spans="1:12" s="254" customFormat="1" ht="20.25" customHeight="1">
      <c r="A53" s="260" t="s">
        <v>1260</v>
      </c>
      <c r="B53" s="325">
        <v>26350</v>
      </c>
      <c r="C53" s="325">
        <v>71722</v>
      </c>
      <c r="D53" s="325">
        <v>35913</v>
      </c>
      <c r="E53" s="325">
        <v>35809</v>
      </c>
      <c r="F53" s="326">
        <v>2.7</v>
      </c>
      <c r="G53" s="288">
        <v>100.29042978022285</v>
      </c>
      <c r="H53" s="327">
        <v>2.1957509867343012</v>
      </c>
      <c r="I53" s="328">
        <v>2055.1</v>
      </c>
      <c r="J53" s="289"/>
      <c r="K53" s="290"/>
      <c r="L53" s="262"/>
    </row>
    <row r="54" spans="1:12" s="254" customFormat="1" ht="20.25" customHeight="1">
      <c r="A54" s="260" t="s">
        <v>1261</v>
      </c>
      <c r="B54" s="325">
        <v>27296</v>
      </c>
      <c r="C54" s="325">
        <v>73750</v>
      </c>
      <c r="D54" s="325">
        <v>36915</v>
      </c>
      <c r="E54" s="325">
        <v>36835</v>
      </c>
      <c r="F54" s="326">
        <v>2.7</v>
      </c>
      <c r="G54" s="288">
        <v>100.21718474277182</v>
      </c>
      <c r="H54" s="327">
        <v>2.8275842837623046</v>
      </c>
      <c r="I54" s="328">
        <v>2113.1999999999998</v>
      </c>
      <c r="J54" s="289"/>
      <c r="K54" s="290"/>
      <c r="L54" s="262"/>
    </row>
    <row r="55" spans="1:12" s="254" customFormat="1" ht="20.25" customHeight="1">
      <c r="A55" s="260" t="s">
        <v>1262</v>
      </c>
      <c r="B55" s="325">
        <v>28238</v>
      </c>
      <c r="C55" s="325">
        <v>75583</v>
      </c>
      <c r="D55" s="325">
        <v>37711</v>
      </c>
      <c r="E55" s="325">
        <v>37872</v>
      </c>
      <c r="F55" s="326">
        <v>2.7</v>
      </c>
      <c r="G55" s="288">
        <v>99.5748838191804</v>
      </c>
      <c r="H55" s="327">
        <v>2.4854237288135592</v>
      </c>
      <c r="I55" s="328">
        <v>2165.6999999999998</v>
      </c>
      <c r="J55" s="289"/>
      <c r="K55" s="290"/>
      <c r="L55" s="262"/>
    </row>
    <row r="56" spans="1:12" s="254" customFormat="1" ht="20.25" customHeight="1">
      <c r="A56" s="260" t="s">
        <v>1263</v>
      </c>
      <c r="B56" s="325">
        <v>29052</v>
      </c>
      <c r="C56" s="325">
        <v>76963</v>
      </c>
      <c r="D56" s="325">
        <v>38369</v>
      </c>
      <c r="E56" s="325">
        <v>38594</v>
      </c>
      <c r="F56" s="326">
        <v>2.6</v>
      </c>
      <c r="G56" s="288">
        <v>99.417007825050533</v>
      </c>
      <c r="H56" s="327">
        <v>1.8258073905507852</v>
      </c>
      <c r="I56" s="328">
        <v>2205.1999999999998</v>
      </c>
      <c r="J56" s="289"/>
      <c r="K56" s="290"/>
      <c r="L56" s="262"/>
    </row>
    <row r="57" spans="1:12" s="254" customFormat="1" ht="20.25" customHeight="1">
      <c r="A57" s="260" t="s">
        <v>1264</v>
      </c>
      <c r="B57" s="325">
        <v>29654</v>
      </c>
      <c r="C57" s="325">
        <v>77888</v>
      </c>
      <c r="D57" s="325">
        <v>38837</v>
      </c>
      <c r="E57" s="325">
        <v>39051</v>
      </c>
      <c r="F57" s="326">
        <v>2.6</v>
      </c>
      <c r="G57" s="288">
        <v>99.451998668407981</v>
      </c>
      <c r="H57" s="327">
        <v>1.2018762262385823</v>
      </c>
      <c r="I57" s="328">
        <v>2231.6999999999998</v>
      </c>
      <c r="J57" s="289"/>
      <c r="K57" s="290"/>
      <c r="L57" s="262"/>
    </row>
    <row r="58" spans="1:12" s="254" customFormat="1" ht="20.25" customHeight="1">
      <c r="A58" s="260" t="s">
        <v>1265</v>
      </c>
      <c r="B58" s="325">
        <v>30445</v>
      </c>
      <c r="C58" s="325">
        <v>79184</v>
      </c>
      <c r="D58" s="325">
        <v>39506</v>
      </c>
      <c r="E58" s="325">
        <v>39678</v>
      </c>
      <c r="F58" s="326">
        <v>2.6</v>
      </c>
      <c r="G58" s="288">
        <v>99.566510408790762</v>
      </c>
      <c r="H58" s="327">
        <v>1.6639276910435497</v>
      </c>
      <c r="I58" s="328">
        <v>2268.9</v>
      </c>
      <c r="J58" s="289"/>
      <c r="K58" s="290"/>
      <c r="L58" s="262"/>
    </row>
    <row r="59" spans="1:12" s="254" customFormat="1" ht="20.25" customHeight="1">
      <c r="A59" s="260" t="s">
        <v>1266</v>
      </c>
      <c r="B59" s="325">
        <v>31269</v>
      </c>
      <c r="C59" s="325">
        <v>80680</v>
      </c>
      <c r="D59" s="325">
        <v>40315</v>
      </c>
      <c r="E59" s="325">
        <v>40365</v>
      </c>
      <c r="F59" s="326">
        <v>2.6</v>
      </c>
      <c r="G59" s="288">
        <v>99.876130310912927</v>
      </c>
      <c r="H59" s="327">
        <v>1.889270559709032</v>
      </c>
      <c r="I59" s="328">
        <v>2311.6999999999998</v>
      </c>
      <c r="J59" s="289"/>
      <c r="K59" s="290"/>
      <c r="L59" s="262"/>
    </row>
    <row r="60" spans="1:12" s="254" customFormat="1" ht="20.25" customHeight="1">
      <c r="A60" s="260" t="s">
        <v>1267</v>
      </c>
      <c r="B60" s="325">
        <v>31787</v>
      </c>
      <c r="C60" s="325">
        <v>81568</v>
      </c>
      <c r="D60" s="325">
        <v>40773</v>
      </c>
      <c r="E60" s="325">
        <v>40795</v>
      </c>
      <c r="F60" s="326">
        <v>2.6</v>
      </c>
      <c r="G60" s="288">
        <v>99.946071822527273</v>
      </c>
      <c r="H60" s="327">
        <v>1.1006445215666831</v>
      </c>
      <c r="I60" s="328">
        <v>2337.1999999999998</v>
      </c>
      <c r="J60" s="289"/>
      <c r="K60" s="290"/>
      <c r="L60" s="262"/>
    </row>
    <row r="61" spans="1:12" s="254" customFormat="1" ht="20.25" customHeight="1">
      <c r="A61" s="260" t="s">
        <v>1204</v>
      </c>
      <c r="B61" s="325">
        <v>32294</v>
      </c>
      <c r="C61" s="325">
        <v>82701</v>
      </c>
      <c r="D61" s="325">
        <v>41299</v>
      </c>
      <c r="E61" s="325">
        <v>41402</v>
      </c>
      <c r="F61" s="326">
        <v>2.6</v>
      </c>
      <c r="G61" s="288">
        <v>99.751219747838277</v>
      </c>
      <c r="H61" s="327">
        <v>1.3890251078854454</v>
      </c>
      <c r="I61" s="328">
        <v>2369.6999999999998</v>
      </c>
      <c r="J61" s="289"/>
      <c r="K61" s="290"/>
      <c r="L61" s="262"/>
    </row>
    <row r="62" spans="1:12" s="254" customFormat="1" ht="20.25" customHeight="1">
      <c r="A62" s="260" t="s">
        <v>1205</v>
      </c>
      <c r="B62" s="325">
        <v>33051</v>
      </c>
      <c r="C62" s="325">
        <v>84317</v>
      </c>
      <c r="D62" s="325">
        <v>42081</v>
      </c>
      <c r="E62" s="325">
        <v>42236</v>
      </c>
      <c r="F62" s="326">
        <v>2.6</v>
      </c>
      <c r="G62" s="288">
        <v>99.63301449000852</v>
      </c>
      <c r="H62" s="327">
        <v>1.9540271580754769</v>
      </c>
      <c r="I62" s="328">
        <v>2416</v>
      </c>
      <c r="J62" s="726"/>
      <c r="K62" s="290"/>
      <c r="L62" s="262"/>
    </row>
    <row r="63" spans="1:12" s="254" customFormat="1" ht="20.25" customHeight="1">
      <c r="A63" s="260" t="s">
        <v>1206</v>
      </c>
      <c r="B63" s="325">
        <v>33368</v>
      </c>
      <c r="C63" s="325">
        <v>85365</v>
      </c>
      <c r="D63" s="325">
        <v>42560</v>
      </c>
      <c r="E63" s="325">
        <v>42805</v>
      </c>
      <c r="F63" s="326">
        <v>2.6</v>
      </c>
      <c r="G63" s="288">
        <v>99.42763695829926</v>
      </c>
      <c r="H63" s="327">
        <v>1.2429284723128196</v>
      </c>
      <c r="I63" s="328">
        <v>2446</v>
      </c>
      <c r="J63" s="289"/>
      <c r="K63" s="290"/>
      <c r="L63" s="262"/>
    </row>
    <row r="64" spans="1:12" s="254" customFormat="1" ht="20.25" customHeight="1">
      <c r="A64" s="260" t="s">
        <v>1207</v>
      </c>
      <c r="B64" s="325">
        <v>33778</v>
      </c>
      <c r="C64" s="325">
        <v>86099</v>
      </c>
      <c r="D64" s="325">
        <v>42935</v>
      </c>
      <c r="E64" s="325">
        <v>43164</v>
      </c>
      <c r="F64" s="326">
        <v>2.5</v>
      </c>
      <c r="G64" s="288">
        <v>99.46946529515337</v>
      </c>
      <c r="H64" s="327">
        <v>0.85983716980026947</v>
      </c>
      <c r="I64" s="328">
        <v>2467</v>
      </c>
      <c r="J64" s="289"/>
      <c r="K64" s="290"/>
      <c r="L64" s="262"/>
    </row>
    <row r="65" spans="1:12" s="411" customFormat="1" ht="20.25" customHeight="1">
      <c r="A65" s="400" t="s">
        <v>1208</v>
      </c>
      <c r="B65" s="581">
        <v>34444</v>
      </c>
      <c r="C65" s="581">
        <v>87084</v>
      </c>
      <c r="D65" s="581">
        <v>43431</v>
      </c>
      <c r="E65" s="581">
        <v>43653</v>
      </c>
      <c r="F65" s="586">
        <v>2.5</v>
      </c>
      <c r="G65" s="587">
        <v>99.491443887018079</v>
      </c>
      <c r="H65" s="588">
        <v>1.1440318702888534</v>
      </c>
      <c r="I65" s="328">
        <v>2495.1999999999998</v>
      </c>
      <c r="J65" s="727"/>
      <c r="K65" s="363"/>
      <c r="L65" s="290"/>
    </row>
    <row r="66" spans="1:12" s="411" customFormat="1" ht="20.25" customHeight="1">
      <c r="A66" s="400" t="s">
        <v>1209</v>
      </c>
      <c r="B66" s="581">
        <v>35043</v>
      </c>
      <c r="C66" s="581">
        <v>88256</v>
      </c>
      <c r="D66" s="581">
        <v>44022</v>
      </c>
      <c r="E66" s="581">
        <v>44234</v>
      </c>
      <c r="F66" s="586">
        <v>2.5</v>
      </c>
      <c r="G66" s="587">
        <v>100</v>
      </c>
      <c r="H66" s="588">
        <v>1.3</v>
      </c>
      <c r="I66" s="328">
        <v>2528.1</v>
      </c>
      <c r="J66" s="362"/>
      <c r="K66" s="363"/>
      <c r="L66" s="290"/>
    </row>
    <row r="67" spans="1:12" s="411" customFormat="1" ht="20.25" customHeight="1">
      <c r="A67" s="400" t="s">
        <v>1210</v>
      </c>
      <c r="B67" s="581">
        <v>35692</v>
      </c>
      <c r="C67" s="581">
        <v>89202</v>
      </c>
      <c r="D67" s="581">
        <v>44446</v>
      </c>
      <c r="E67" s="581">
        <v>44756</v>
      </c>
      <c r="F67" s="586">
        <v>2.5</v>
      </c>
      <c r="G67" s="587">
        <v>99</v>
      </c>
      <c r="H67" s="588">
        <v>1.1000000000000001</v>
      </c>
      <c r="I67" s="328">
        <v>2555.1999999999998</v>
      </c>
      <c r="J67" s="362"/>
      <c r="K67" s="363"/>
      <c r="L67" s="290"/>
    </row>
    <row r="68" spans="1:12" s="411" customFormat="1" ht="20.25" customHeight="1">
      <c r="A68" s="400" t="s">
        <v>1211</v>
      </c>
      <c r="B68" s="581">
        <v>36409</v>
      </c>
      <c r="C68" s="581">
        <v>90154</v>
      </c>
      <c r="D68" s="581">
        <v>44887</v>
      </c>
      <c r="E68" s="581">
        <v>45267</v>
      </c>
      <c r="F68" s="586">
        <v>2.5</v>
      </c>
      <c r="G68" s="587">
        <v>99.160536373075317</v>
      </c>
      <c r="H68" s="588">
        <v>1.1000000000000001</v>
      </c>
      <c r="I68" s="328">
        <v>2582.5</v>
      </c>
      <c r="J68" s="362"/>
      <c r="K68" s="363"/>
      <c r="L68" s="290"/>
    </row>
    <row r="69" spans="1:12" s="411" customFormat="1" ht="20.25" customHeight="1">
      <c r="A69" s="400" t="s">
        <v>1212</v>
      </c>
      <c r="B69" s="581">
        <v>37042</v>
      </c>
      <c r="C69" s="581">
        <v>90974</v>
      </c>
      <c r="D69" s="581">
        <v>45282</v>
      </c>
      <c r="E69" s="581">
        <v>45692</v>
      </c>
      <c r="F69" s="586">
        <v>2.5</v>
      </c>
      <c r="G69" s="587">
        <v>99.102688000000001</v>
      </c>
      <c r="H69" s="588">
        <v>0.9</v>
      </c>
      <c r="I69" s="328">
        <v>2606</v>
      </c>
      <c r="J69" s="362"/>
      <c r="K69" s="363"/>
      <c r="L69" s="290"/>
    </row>
    <row r="70" spans="1:12" s="411" customFormat="1" ht="20.25" customHeight="1">
      <c r="A70" s="400" t="s">
        <v>1268</v>
      </c>
      <c r="B70" s="800">
        <v>37560</v>
      </c>
      <c r="C70" s="800">
        <v>91652</v>
      </c>
      <c r="D70" s="800">
        <v>45613</v>
      </c>
      <c r="E70" s="800">
        <v>46039</v>
      </c>
      <c r="F70" s="586">
        <v>2.4</v>
      </c>
      <c r="G70" s="587">
        <v>99.074697538999999</v>
      </c>
      <c r="H70" s="588">
        <v>0.7</v>
      </c>
      <c r="I70" s="328">
        <v>2625.4</v>
      </c>
      <c r="J70" s="755"/>
      <c r="K70" s="363"/>
      <c r="L70" s="801"/>
    </row>
    <row r="71" spans="1:12" s="411" customFormat="1" ht="20.25" customHeight="1">
      <c r="A71" s="400" t="s">
        <v>1299</v>
      </c>
      <c r="B71" s="800">
        <v>38239</v>
      </c>
      <c r="C71" s="800">
        <v>92562</v>
      </c>
      <c r="D71" s="800">
        <v>46134</v>
      </c>
      <c r="E71" s="800">
        <v>46428</v>
      </c>
      <c r="F71" s="586">
        <v>2.4206176939773529</v>
      </c>
      <c r="G71" s="587">
        <v>99</v>
      </c>
      <c r="H71" s="588">
        <v>1</v>
      </c>
      <c r="I71" s="328">
        <v>2651.4</v>
      </c>
      <c r="J71" s="755"/>
      <c r="K71" s="363"/>
      <c r="L71" s="290"/>
    </row>
    <row r="72" spans="1:12" s="411" customFormat="1" ht="20.25" customHeight="1">
      <c r="A72" s="409" t="s">
        <v>1300</v>
      </c>
      <c r="B72" s="834">
        <v>38702</v>
      </c>
      <c r="C72" s="834">
        <v>93042</v>
      </c>
      <c r="D72" s="410">
        <v>46357</v>
      </c>
      <c r="E72" s="410">
        <v>46685</v>
      </c>
      <c r="F72" s="840">
        <f>C72/B72</f>
        <v>2.4040618055914424</v>
      </c>
      <c r="G72" s="755">
        <v>99</v>
      </c>
      <c r="H72" s="841">
        <v>0.5</v>
      </c>
      <c r="I72" s="332">
        <f>C72/J72</f>
        <v>2665.1962188484677</v>
      </c>
      <c r="J72" s="905">
        <v>34.909999999999997</v>
      </c>
      <c r="K72" s="363"/>
      <c r="L72" s="835"/>
    </row>
    <row r="73" spans="1:12" ht="24" customHeight="1">
      <c r="A73" s="847"/>
      <c r="B73" s="846"/>
      <c r="C73" s="846"/>
      <c r="D73" s="294"/>
      <c r="E73" s="294"/>
      <c r="F73" s="845"/>
      <c r="G73" s="844"/>
      <c r="H73" s="843"/>
      <c r="I73" s="842" t="s">
        <v>937</v>
      </c>
    </row>
    <row r="74" spans="1:12" ht="24" customHeight="1">
      <c r="A74" s="1066" t="s">
        <v>969</v>
      </c>
      <c r="B74" s="1066"/>
      <c r="C74" s="1066"/>
      <c r="D74" s="1066"/>
      <c r="E74" s="1066"/>
      <c r="F74" s="1066"/>
      <c r="G74" s="1066"/>
      <c r="H74" s="1066"/>
      <c r="I74" s="1066"/>
    </row>
    <row r="75" spans="1:12" ht="20.25" customHeight="1">
      <c r="A75" s="1066" t="s">
        <v>970</v>
      </c>
      <c r="B75" s="1066"/>
      <c r="C75" s="1066"/>
      <c r="D75" s="1066"/>
      <c r="E75" s="1066"/>
      <c r="F75" s="1066"/>
      <c r="G75" s="1066"/>
      <c r="H75" s="1066"/>
      <c r="I75" s="1066"/>
    </row>
    <row r="76" spans="1:12" ht="24" customHeight="1">
      <c r="A76" s="252" t="s">
        <v>972</v>
      </c>
    </row>
    <row r="77" spans="1:12" ht="24" customHeight="1">
      <c r="A77" s="252" t="s">
        <v>971</v>
      </c>
    </row>
  </sheetData>
  <mergeCells count="12">
    <mergeCell ref="A74:I74"/>
    <mergeCell ref="A75:I75"/>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rowBreaks count="1" manualBreakCount="1">
    <brk id="3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view="pageBreakPreview" zoomScaleNormal="100" zoomScaleSheetLayoutView="100" workbookViewId="0"/>
  </sheetViews>
  <sheetFormatPr defaultRowHeight="13.5"/>
  <cols>
    <col min="1" max="1" width="12.625" style="415" customWidth="1"/>
    <col min="2" max="9" width="8.625" style="415" customWidth="1"/>
    <col min="10" max="10" width="8.625" style="413" customWidth="1"/>
    <col min="11" max="11" width="22.25" style="415" customWidth="1"/>
    <col min="12" max="12" width="5" style="708" customWidth="1"/>
    <col min="13" max="16384" width="9" style="415"/>
  </cols>
  <sheetData>
    <row r="1" spans="1:12" s="413" customFormat="1" ht="28.5" customHeight="1">
      <c r="A1" s="412" t="s">
        <v>993</v>
      </c>
      <c r="L1" s="707"/>
    </row>
    <row r="2" spans="1:12" s="413" customFormat="1" ht="17.25" customHeight="1">
      <c r="I2" s="414"/>
      <c r="J2" s="414" t="s">
        <v>939</v>
      </c>
      <c r="L2" s="707"/>
    </row>
    <row r="3" spans="1:12" ht="4.5" customHeight="1"/>
    <row r="4" spans="1:12" ht="24.75" customHeight="1">
      <c r="A4" s="1130" t="s">
        <v>84</v>
      </c>
      <c r="B4" s="1132" t="s">
        <v>1160</v>
      </c>
      <c r="C4" s="1133"/>
      <c r="D4" s="1133"/>
      <c r="E4" s="1134"/>
      <c r="F4" s="1132" t="s">
        <v>1302</v>
      </c>
      <c r="G4" s="1133"/>
      <c r="H4" s="1133"/>
      <c r="I4" s="1134"/>
      <c r="J4" s="1129" t="s">
        <v>86</v>
      </c>
    </row>
    <row r="5" spans="1:12" ht="45" customHeight="1">
      <c r="A5" s="1131"/>
      <c r="B5" s="848" t="s">
        <v>1301</v>
      </c>
      <c r="C5" s="836" t="s">
        <v>87</v>
      </c>
      <c r="D5" s="836" t="s">
        <v>88</v>
      </c>
      <c r="E5" s="849" t="s">
        <v>89</v>
      </c>
      <c r="F5" s="848" t="s">
        <v>1301</v>
      </c>
      <c r="G5" s="836" t="s">
        <v>87</v>
      </c>
      <c r="H5" s="836" t="s">
        <v>88</v>
      </c>
      <c r="I5" s="780" t="s">
        <v>89</v>
      </c>
      <c r="J5" s="1129"/>
    </row>
    <row r="6" spans="1:12" ht="23.25" customHeight="1">
      <c r="A6" s="416" t="s">
        <v>87</v>
      </c>
      <c r="B6" s="417">
        <v>38239</v>
      </c>
      <c r="C6" s="418">
        <v>92562</v>
      </c>
      <c r="D6" s="418">
        <v>46134</v>
      </c>
      <c r="E6" s="418">
        <v>46428</v>
      </c>
      <c r="F6" s="417">
        <v>38702</v>
      </c>
      <c r="G6" s="418">
        <v>93042</v>
      </c>
      <c r="H6" s="418">
        <v>46357</v>
      </c>
      <c r="I6" s="418">
        <v>46685</v>
      </c>
      <c r="J6" s="589">
        <f>(G6-C6)/C6*100</f>
        <v>0.5185713359694043</v>
      </c>
      <c r="K6" s="628"/>
      <c r="L6" s="709"/>
    </row>
    <row r="7" spans="1:12" ht="23.25" customHeight="1">
      <c r="A7" s="419" t="s">
        <v>90</v>
      </c>
      <c r="B7" s="417">
        <v>1673</v>
      </c>
      <c r="C7" s="418">
        <v>4282</v>
      </c>
      <c r="D7" s="417">
        <v>2134</v>
      </c>
      <c r="E7" s="418">
        <v>2148</v>
      </c>
      <c r="F7" s="417">
        <v>1790</v>
      </c>
      <c r="G7" s="418">
        <v>4606</v>
      </c>
      <c r="H7" s="417">
        <v>2307</v>
      </c>
      <c r="I7" s="418">
        <v>2299</v>
      </c>
      <c r="J7" s="590">
        <f t="shared" ref="J7:J33" si="0">(G7-C7)/C7*100</f>
        <v>7.5665576833255495</v>
      </c>
      <c r="L7" s="709"/>
    </row>
    <row r="8" spans="1:12" ht="23.25" customHeight="1">
      <c r="A8" s="419" t="s">
        <v>91</v>
      </c>
      <c r="B8" s="417">
        <v>2271</v>
      </c>
      <c r="C8" s="418">
        <v>5301</v>
      </c>
      <c r="D8" s="417">
        <v>2707</v>
      </c>
      <c r="E8" s="418">
        <v>2594</v>
      </c>
      <c r="F8" s="417">
        <v>2327</v>
      </c>
      <c r="G8" s="418">
        <v>5394</v>
      </c>
      <c r="H8" s="417">
        <v>2750</v>
      </c>
      <c r="I8" s="418">
        <v>2644</v>
      </c>
      <c r="J8" s="590">
        <f t="shared" si="0"/>
        <v>1.7543859649122806</v>
      </c>
      <c r="L8" s="709"/>
    </row>
    <row r="9" spans="1:12" ht="23.25" customHeight="1">
      <c r="A9" s="419" t="s">
        <v>92</v>
      </c>
      <c r="B9" s="417">
        <v>933</v>
      </c>
      <c r="C9" s="418">
        <v>2229</v>
      </c>
      <c r="D9" s="417">
        <v>1113</v>
      </c>
      <c r="E9" s="418">
        <v>1116</v>
      </c>
      <c r="F9" s="417">
        <v>932</v>
      </c>
      <c r="G9" s="418">
        <v>2226</v>
      </c>
      <c r="H9" s="417">
        <v>1121</v>
      </c>
      <c r="I9" s="418">
        <v>1105</v>
      </c>
      <c r="J9" s="590">
        <f t="shared" si="0"/>
        <v>-0.13458950201884254</v>
      </c>
      <c r="L9" s="709"/>
    </row>
    <row r="10" spans="1:12" ht="23.25" customHeight="1">
      <c r="A10" s="419" t="s">
        <v>93</v>
      </c>
      <c r="B10" s="417">
        <v>154</v>
      </c>
      <c r="C10" s="418">
        <v>349</v>
      </c>
      <c r="D10" s="417">
        <v>171</v>
      </c>
      <c r="E10" s="418">
        <v>178</v>
      </c>
      <c r="F10" s="417">
        <v>163</v>
      </c>
      <c r="G10" s="418">
        <v>360</v>
      </c>
      <c r="H10" s="417">
        <v>182</v>
      </c>
      <c r="I10" s="418">
        <v>178</v>
      </c>
      <c r="J10" s="590">
        <f t="shared" si="0"/>
        <v>3.151862464183381</v>
      </c>
      <c r="L10" s="709"/>
    </row>
    <row r="11" spans="1:12" ht="23.25" customHeight="1">
      <c r="A11" s="419" t="s">
        <v>94</v>
      </c>
      <c r="B11" s="417">
        <v>150</v>
      </c>
      <c r="C11" s="418">
        <v>360</v>
      </c>
      <c r="D11" s="417">
        <v>168</v>
      </c>
      <c r="E11" s="418">
        <v>192</v>
      </c>
      <c r="F11" s="417">
        <v>154</v>
      </c>
      <c r="G11" s="418">
        <v>360</v>
      </c>
      <c r="H11" s="417">
        <v>170</v>
      </c>
      <c r="I11" s="418">
        <v>190</v>
      </c>
      <c r="J11" s="590">
        <f t="shared" si="0"/>
        <v>0</v>
      </c>
      <c r="L11" s="709"/>
    </row>
    <row r="12" spans="1:12" ht="23.25" customHeight="1">
      <c r="A12" s="419" t="s">
        <v>95</v>
      </c>
      <c r="B12" s="417">
        <v>1130</v>
      </c>
      <c r="C12" s="418">
        <v>2839</v>
      </c>
      <c r="D12" s="417">
        <v>1461</v>
      </c>
      <c r="E12" s="418">
        <v>1378</v>
      </c>
      <c r="F12" s="417">
        <v>1150</v>
      </c>
      <c r="G12" s="418">
        <v>2837</v>
      </c>
      <c r="H12" s="417">
        <v>1454</v>
      </c>
      <c r="I12" s="418">
        <v>1383</v>
      </c>
      <c r="J12" s="590">
        <f t="shared" si="0"/>
        <v>-7.0447340612891859E-2</v>
      </c>
      <c r="L12" s="709"/>
    </row>
    <row r="13" spans="1:12" ht="23.25" customHeight="1">
      <c r="A13" s="419" t="s">
        <v>96</v>
      </c>
      <c r="B13" s="417">
        <v>715</v>
      </c>
      <c r="C13" s="418">
        <v>1806</v>
      </c>
      <c r="D13" s="417">
        <v>892</v>
      </c>
      <c r="E13" s="418">
        <v>914</v>
      </c>
      <c r="F13" s="417">
        <v>739</v>
      </c>
      <c r="G13" s="418">
        <v>1785</v>
      </c>
      <c r="H13" s="417">
        <v>876</v>
      </c>
      <c r="I13" s="418">
        <v>909</v>
      </c>
      <c r="J13" s="590">
        <f t="shared" si="0"/>
        <v>-1.1627906976744187</v>
      </c>
      <c r="L13" s="709"/>
    </row>
    <row r="14" spans="1:12" ht="23.25" customHeight="1">
      <c r="A14" s="419" t="s">
        <v>97</v>
      </c>
      <c r="B14" s="417">
        <v>1684</v>
      </c>
      <c r="C14" s="418">
        <v>3978</v>
      </c>
      <c r="D14" s="417">
        <v>1916</v>
      </c>
      <c r="E14" s="418">
        <v>2062</v>
      </c>
      <c r="F14" s="417">
        <v>1674</v>
      </c>
      <c r="G14" s="418">
        <v>3941</v>
      </c>
      <c r="H14" s="417">
        <v>1907</v>
      </c>
      <c r="I14" s="418">
        <v>2034</v>
      </c>
      <c r="J14" s="590">
        <f t="shared" si="0"/>
        <v>-0.93011563599798897</v>
      </c>
      <c r="L14" s="709"/>
    </row>
    <row r="15" spans="1:12" ht="23.25" customHeight="1">
      <c r="A15" s="419" t="s">
        <v>98</v>
      </c>
      <c r="B15" s="417">
        <v>694</v>
      </c>
      <c r="C15" s="418">
        <v>1118</v>
      </c>
      <c r="D15" s="417">
        <v>701</v>
      </c>
      <c r="E15" s="418">
        <v>417</v>
      </c>
      <c r="F15" s="417">
        <v>601</v>
      </c>
      <c r="G15" s="418">
        <v>1006</v>
      </c>
      <c r="H15" s="417">
        <v>613</v>
      </c>
      <c r="I15" s="418">
        <v>393</v>
      </c>
      <c r="J15" s="590">
        <f t="shared" si="0"/>
        <v>-10.017889087656529</v>
      </c>
      <c r="L15" s="709"/>
    </row>
    <row r="16" spans="1:12" ht="23.25" customHeight="1">
      <c r="A16" s="419" t="s">
        <v>99</v>
      </c>
      <c r="B16" s="417">
        <v>633</v>
      </c>
      <c r="C16" s="418">
        <v>1581</v>
      </c>
      <c r="D16" s="417">
        <v>760</v>
      </c>
      <c r="E16" s="418">
        <v>821</v>
      </c>
      <c r="F16" s="417">
        <v>633</v>
      </c>
      <c r="G16" s="418">
        <v>1570</v>
      </c>
      <c r="H16" s="417">
        <v>745</v>
      </c>
      <c r="I16" s="418">
        <v>825</v>
      </c>
      <c r="J16" s="590">
        <f t="shared" si="0"/>
        <v>-0.6957621758380772</v>
      </c>
      <c r="L16" s="709"/>
    </row>
    <row r="17" spans="1:12" ht="23.25" customHeight="1">
      <c r="A17" s="419" t="s">
        <v>100</v>
      </c>
      <c r="B17" s="417">
        <v>289</v>
      </c>
      <c r="C17" s="418">
        <v>673</v>
      </c>
      <c r="D17" s="417">
        <v>329</v>
      </c>
      <c r="E17" s="418">
        <v>344</v>
      </c>
      <c r="F17" s="417">
        <v>281</v>
      </c>
      <c r="G17" s="418">
        <v>666</v>
      </c>
      <c r="H17" s="417">
        <v>319</v>
      </c>
      <c r="I17" s="418">
        <v>347</v>
      </c>
      <c r="J17" s="590">
        <f t="shared" si="0"/>
        <v>-1.0401188707280831</v>
      </c>
      <c r="L17" s="709"/>
    </row>
    <row r="18" spans="1:12" ht="23.25" customHeight="1">
      <c r="A18" s="419" t="s">
        <v>101</v>
      </c>
      <c r="B18" s="417">
        <v>3965</v>
      </c>
      <c r="C18" s="418">
        <v>9891</v>
      </c>
      <c r="D18" s="417">
        <v>4815</v>
      </c>
      <c r="E18" s="418">
        <v>5076</v>
      </c>
      <c r="F18" s="417">
        <v>4015</v>
      </c>
      <c r="G18" s="418">
        <v>9956</v>
      </c>
      <c r="H18" s="417">
        <v>4856</v>
      </c>
      <c r="I18" s="418">
        <v>5100</v>
      </c>
      <c r="J18" s="590">
        <f t="shared" si="0"/>
        <v>0.65716307754524317</v>
      </c>
      <c r="L18" s="709"/>
    </row>
    <row r="19" spans="1:12" ht="23.25" customHeight="1">
      <c r="A19" s="419" t="s">
        <v>102</v>
      </c>
      <c r="B19" s="417">
        <v>432</v>
      </c>
      <c r="C19" s="418">
        <v>1025</v>
      </c>
      <c r="D19" s="417">
        <v>494</v>
      </c>
      <c r="E19" s="418">
        <v>531</v>
      </c>
      <c r="F19" s="417">
        <v>433</v>
      </c>
      <c r="G19" s="418">
        <v>992</v>
      </c>
      <c r="H19" s="417">
        <v>479</v>
      </c>
      <c r="I19" s="418">
        <v>513</v>
      </c>
      <c r="J19" s="590">
        <f t="shared" si="0"/>
        <v>-3.2195121951219514</v>
      </c>
      <c r="L19" s="709"/>
    </row>
    <row r="20" spans="1:12" ht="23.25" customHeight="1">
      <c r="A20" s="419" t="s">
        <v>103</v>
      </c>
      <c r="B20" s="417">
        <v>501</v>
      </c>
      <c r="C20" s="418">
        <v>968</v>
      </c>
      <c r="D20" s="417">
        <v>521</v>
      </c>
      <c r="E20" s="418">
        <v>447</v>
      </c>
      <c r="F20" s="417">
        <v>481</v>
      </c>
      <c r="G20" s="418">
        <v>943</v>
      </c>
      <c r="H20" s="417">
        <v>504</v>
      </c>
      <c r="I20" s="418">
        <v>439</v>
      </c>
      <c r="J20" s="590">
        <f t="shared" si="0"/>
        <v>-2.5826446280991737</v>
      </c>
      <c r="L20" s="709"/>
    </row>
    <row r="21" spans="1:12" ht="23.25" customHeight="1">
      <c r="A21" s="419" t="s">
        <v>104</v>
      </c>
      <c r="B21" s="417">
        <v>779</v>
      </c>
      <c r="C21" s="418">
        <v>1902</v>
      </c>
      <c r="D21" s="417">
        <v>922</v>
      </c>
      <c r="E21" s="418">
        <v>980</v>
      </c>
      <c r="F21" s="417">
        <v>778</v>
      </c>
      <c r="G21" s="418">
        <v>1896</v>
      </c>
      <c r="H21" s="417">
        <v>916</v>
      </c>
      <c r="I21" s="418">
        <v>980</v>
      </c>
      <c r="J21" s="590">
        <f t="shared" si="0"/>
        <v>-0.31545741324921134</v>
      </c>
      <c r="L21" s="709"/>
    </row>
    <row r="22" spans="1:12" ht="23.25" customHeight="1">
      <c r="A22" s="419" t="s">
        <v>105</v>
      </c>
      <c r="B22" s="417">
        <v>1578</v>
      </c>
      <c r="C22" s="418">
        <v>3924</v>
      </c>
      <c r="D22" s="417">
        <v>1908</v>
      </c>
      <c r="E22" s="418">
        <v>2016</v>
      </c>
      <c r="F22" s="417">
        <v>1594</v>
      </c>
      <c r="G22" s="418">
        <v>3930</v>
      </c>
      <c r="H22" s="417">
        <v>1909</v>
      </c>
      <c r="I22" s="418">
        <v>2021</v>
      </c>
      <c r="J22" s="590">
        <f t="shared" si="0"/>
        <v>0.1529051987767584</v>
      </c>
      <c r="L22" s="709"/>
    </row>
    <row r="23" spans="1:12" ht="23.25" customHeight="1">
      <c r="A23" s="419" t="s">
        <v>106</v>
      </c>
      <c r="B23" s="417">
        <v>1279</v>
      </c>
      <c r="C23" s="418">
        <v>2880</v>
      </c>
      <c r="D23" s="417">
        <v>1418</v>
      </c>
      <c r="E23" s="418">
        <v>1462</v>
      </c>
      <c r="F23" s="417">
        <v>1297</v>
      </c>
      <c r="G23" s="418">
        <v>2919</v>
      </c>
      <c r="H23" s="417">
        <v>1442</v>
      </c>
      <c r="I23" s="418">
        <v>1477</v>
      </c>
      <c r="J23" s="590">
        <f t="shared" si="0"/>
        <v>1.3541666666666667</v>
      </c>
      <c r="L23" s="709"/>
    </row>
    <row r="24" spans="1:12" ht="23.25" customHeight="1">
      <c r="A24" s="419" t="s">
        <v>107</v>
      </c>
      <c r="B24" s="417">
        <v>1602</v>
      </c>
      <c r="C24" s="418">
        <v>3940</v>
      </c>
      <c r="D24" s="417">
        <v>1901</v>
      </c>
      <c r="E24" s="418">
        <v>2039</v>
      </c>
      <c r="F24" s="417">
        <v>1628</v>
      </c>
      <c r="G24" s="418">
        <v>3989</v>
      </c>
      <c r="H24" s="417">
        <v>1908</v>
      </c>
      <c r="I24" s="418">
        <v>2081</v>
      </c>
      <c r="J24" s="590">
        <f t="shared" si="0"/>
        <v>1.2436548223350254</v>
      </c>
      <c r="L24" s="709"/>
    </row>
    <row r="25" spans="1:12" ht="23.25" customHeight="1">
      <c r="A25" s="419" t="s">
        <v>108</v>
      </c>
      <c r="B25" s="417">
        <v>2717</v>
      </c>
      <c r="C25" s="418">
        <v>6717</v>
      </c>
      <c r="D25" s="417">
        <v>3273</v>
      </c>
      <c r="E25" s="418">
        <v>3444</v>
      </c>
      <c r="F25" s="417">
        <v>2751</v>
      </c>
      <c r="G25" s="418">
        <v>6646</v>
      </c>
      <c r="H25" s="417">
        <v>3221</v>
      </c>
      <c r="I25" s="418">
        <v>3425</v>
      </c>
      <c r="J25" s="590">
        <f t="shared" si="0"/>
        <v>-1.0570195027542058</v>
      </c>
      <c r="L25" s="709"/>
    </row>
    <row r="26" spans="1:12" ht="23.25" customHeight="1">
      <c r="A26" s="419" t="s">
        <v>109</v>
      </c>
      <c r="B26" s="417">
        <v>1894</v>
      </c>
      <c r="C26" s="418">
        <v>4144</v>
      </c>
      <c r="D26" s="417">
        <v>2150</v>
      </c>
      <c r="E26" s="418">
        <v>1994</v>
      </c>
      <c r="F26" s="417">
        <v>1956</v>
      </c>
      <c r="G26" s="418">
        <v>4271</v>
      </c>
      <c r="H26" s="417">
        <v>2216</v>
      </c>
      <c r="I26" s="418">
        <v>2055</v>
      </c>
      <c r="J26" s="590">
        <f t="shared" si="0"/>
        <v>3.0646718146718146</v>
      </c>
      <c r="L26" s="709"/>
    </row>
    <row r="27" spans="1:12" ht="23.25" customHeight="1">
      <c r="A27" s="419" t="s">
        <v>110</v>
      </c>
      <c r="B27" s="417">
        <v>2407</v>
      </c>
      <c r="C27" s="418">
        <v>6107</v>
      </c>
      <c r="D27" s="417">
        <v>3005</v>
      </c>
      <c r="E27" s="418">
        <v>3102</v>
      </c>
      <c r="F27" s="417">
        <v>2434</v>
      </c>
      <c r="G27" s="418">
        <v>6084</v>
      </c>
      <c r="H27" s="417">
        <v>3010</v>
      </c>
      <c r="I27" s="418">
        <v>3074</v>
      </c>
      <c r="J27" s="590">
        <f t="shared" si="0"/>
        <v>-0.37661699688881611</v>
      </c>
      <c r="L27" s="709"/>
    </row>
    <row r="28" spans="1:12" ht="23.25" customHeight="1">
      <c r="A28" s="419" t="s">
        <v>111</v>
      </c>
      <c r="B28" s="417">
        <v>3026</v>
      </c>
      <c r="C28" s="418">
        <v>7604</v>
      </c>
      <c r="D28" s="417">
        <v>3718</v>
      </c>
      <c r="E28" s="418">
        <v>3886</v>
      </c>
      <c r="F28" s="417">
        <v>3044</v>
      </c>
      <c r="G28" s="418">
        <v>7514</v>
      </c>
      <c r="H28" s="417">
        <v>3691</v>
      </c>
      <c r="I28" s="418">
        <v>3823</v>
      </c>
      <c r="J28" s="590">
        <f t="shared" si="0"/>
        <v>-1.1835875854813256</v>
      </c>
      <c r="L28" s="709"/>
    </row>
    <row r="29" spans="1:12" ht="23.25" customHeight="1">
      <c r="A29" s="419" t="s">
        <v>112</v>
      </c>
      <c r="B29" s="417">
        <v>2134</v>
      </c>
      <c r="C29" s="418">
        <v>5349</v>
      </c>
      <c r="D29" s="417">
        <v>2661</v>
      </c>
      <c r="E29" s="418">
        <v>2688</v>
      </c>
      <c r="F29" s="417">
        <v>2188</v>
      </c>
      <c r="G29" s="418">
        <v>5445</v>
      </c>
      <c r="H29" s="417">
        <v>2716</v>
      </c>
      <c r="I29" s="418">
        <v>2729</v>
      </c>
      <c r="J29" s="590">
        <f t="shared" si="0"/>
        <v>1.79472798653954</v>
      </c>
      <c r="L29" s="709"/>
    </row>
    <row r="30" spans="1:12" ht="23.25" customHeight="1">
      <c r="A30" s="419" t="s">
        <v>113</v>
      </c>
      <c r="B30" s="417">
        <v>782</v>
      </c>
      <c r="C30" s="418">
        <v>2094</v>
      </c>
      <c r="D30" s="417">
        <v>1037</v>
      </c>
      <c r="E30" s="418">
        <v>1057</v>
      </c>
      <c r="F30" s="417">
        <v>790</v>
      </c>
      <c r="G30" s="418">
        <v>2105</v>
      </c>
      <c r="H30" s="417">
        <v>1044</v>
      </c>
      <c r="I30" s="418">
        <v>1061</v>
      </c>
      <c r="J30" s="590">
        <f t="shared" si="0"/>
        <v>0.52531041069723017</v>
      </c>
      <c r="L30" s="709"/>
    </row>
    <row r="31" spans="1:12" ht="23.25" customHeight="1">
      <c r="A31" s="419" t="s">
        <v>114</v>
      </c>
      <c r="B31" s="417">
        <v>1057</v>
      </c>
      <c r="C31" s="418">
        <v>2375</v>
      </c>
      <c r="D31" s="417">
        <v>1260</v>
      </c>
      <c r="E31" s="418">
        <v>1115</v>
      </c>
      <c r="F31" s="417">
        <v>1031</v>
      </c>
      <c r="G31" s="418">
        <v>2359</v>
      </c>
      <c r="H31" s="417">
        <v>1236</v>
      </c>
      <c r="I31" s="418">
        <v>1123</v>
      </c>
      <c r="J31" s="590">
        <f t="shared" si="0"/>
        <v>-0.67368421052631577</v>
      </c>
      <c r="L31" s="709"/>
    </row>
    <row r="32" spans="1:12" ht="23.25" customHeight="1">
      <c r="A32" s="419" t="s">
        <v>115</v>
      </c>
      <c r="B32" s="417">
        <v>1837</v>
      </c>
      <c r="C32" s="418">
        <v>4596</v>
      </c>
      <c r="D32" s="417">
        <v>2310</v>
      </c>
      <c r="E32" s="418">
        <v>2286</v>
      </c>
      <c r="F32" s="417">
        <v>1867</v>
      </c>
      <c r="G32" s="418">
        <v>4614</v>
      </c>
      <c r="H32" s="417">
        <v>2312</v>
      </c>
      <c r="I32" s="418">
        <v>2302</v>
      </c>
      <c r="J32" s="590">
        <f t="shared" si="0"/>
        <v>0.39164490861618795</v>
      </c>
      <c r="L32" s="709"/>
    </row>
    <row r="33" spans="1:12" ht="23.25" customHeight="1">
      <c r="A33" s="420" t="s">
        <v>1050</v>
      </c>
      <c r="B33" s="421">
        <v>1923</v>
      </c>
      <c r="C33" s="422">
        <v>4530</v>
      </c>
      <c r="D33" s="421">
        <v>2389</v>
      </c>
      <c r="E33" s="422">
        <v>2141</v>
      </c>
      <c r="F33" s="421">
        <v>1971</v>
      </c>
      <c r="G33" s="422">
        <v>4628</v>
      </c>
      <c r="H33" s="421">
        <v>2453</v>
      </c>
      <c r="I33" s="422">
        <v>2175</v>
      </c>
      <c r="J33" s="591">
        <f t="shared" si="0"/>
        <v>2.1633554083885209</v>
      </c>
      <c r="L33" s="709"/>
    </row>
    <row r="34" spans="1:12" s="425" customFormat="1" ht="21" customHeight="1">
      <c r="A34" s="423" t="s">
        <v>968</v>
      </c>
      <c r="B34" s="424"/>
      <c r="C34" s="424"/>
      <c r="D34" s="424"/>
      <c r="E34" s="424"/>
      <c r="F34" s="424"/>
      <c r="G34" s="424"/>
      <c r="H34" s="424"/>
      <c r="J34" s="426" t="s">
        <v>938</v>
      </c>
      <c r="L34" s="708"/>
    </row>
    <row r="35" spans="1:12" s="425" customFormat="1" ht="24" customHeight="1">
      <c r="J35" s="413"/>
      <c r="L35" s="708"/>
    </row>
    <row r="36" spans="1:12" s="425" customFormat="1" ht="24" customHeight="1">
      <c r="J36" s="413"/>
      <c r="L36" s="708"/>
    </row>
    <row r="37" spans="1:12" s="425" customFormat="1" ht="24" customHeight="1">
      <c r="J37" s="413"/>
      <c r="L37" s="708"/>
    </row>
    <row r="38" spans="1:12" s="425" customFormat="1" ht="24" customHeight="1">
      <c r="J38" s="413"/>
      <c r="L38" s="708"/>
    </row>
    <row r="39" spans="1:12" s="425" customFormat="1" ht="24" customHeight="1">
      <c r="J39" s="413"/>
      <c r="L39" s="708"/>
    </row>
    <row r="40" spans="1:12" s="425" customFormat="1" ht="24" customHeight="1">
      <c r="J40" s="413"/>
      <c r="L40" s="708"/>
    </row>
    <row r="41" spans="1:12" s="425" customFormat="1" ht="24" customHeight="1">
      <c r="J41" s="413"/>
      <c r="L41" s="708"/>
    </row>
    <row r="42" spans="1:12" s="425" customFormat="1">
      <c r="J42" s="413"/>
      <c r="L42" s="708"/>
    </row>
    <row r="43" spans="1:12" s="425" customFormat="1">
      <c r="J43" s="413"/>
      <c r="L43" s="708"/>
    </row>
    <row r="44" spans="1:12" s="425" customFormat="1">
      <c r="J44" s="413"/>
      <c r="L44" s="708"/>
    </row>
    <row r="45" spans="1:12" s="425" customFormat="1">
      <c r="J45" s="413"/>
      <c r="L45" s="708"/>
    </row>
    <row r="46" spans="1:12" s="425" customFormat="1">
      <c r="J46" s="413"/>
      <c r="L46" s="708"/>
    </row>
    <row r="47" spans="1:12" s="425" customFormat="1">
      <c r="J47" s="413"/>
      <c r="L47" s="708"/>
    </row>
    <row r="48" spans="1:12" s="425" customFormat="1">
      <c r="J48" s="413"/>
      <c r="L48" s="708"/>
    </row>
    <row r="49" spans="10:12" s="425" customFormat="1">
      <c r="J49" s="413"/>
      <c r="L49" s="708"/>
    </row>
    <row r="50" spans="10:12" s="425" customFormat="1">
      <c r="J50" s="413"/>
      <c r="L50" s="708"/>
    </row>
    <row r="51" spans="10:12" s="425" customFormat="1">
      <c r="J51" s="413"/>
      <c r="L51" s="708"/>
    </row>
    <row r="52" spans="10:12" s="425" customFormat="1">
      <c r="J52" s="413"/>
      <c r="L52" s="708"/>
    </row>
    <row r="53" spans="10:12" s="425" customFormat="1">
      <c r="J53" s="413"/>
      <c r="L53" s="708"/>
    </row>
  </sheetData>
  <mergeCells count="4">
    <mergeCell ref="J4:J5"/>
    <mergeCell ref="A4:A5"/>
    <mergeCell ref="B4:E4"/>
    <mergeCell ref="F4:I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245"/>
  <sheetViews>
    <sheetView view="pageBreakPreview" topLeftCell="AP1" zoomScaleNormal="100" zoomScaleSheetLayoutView="100" workbookViewId="0">
      <pane ySplit="5" topLeftCell="A6" activePane="bottomLeft" state="frozen"/>
      <selection activeCell="J35" sqref="J35"/>
      <selection pane="bottomLeft" activeCell="H33" sqref="H33"/>
    </sheetView>
  </sheetViews>
  <sheetFormatPr defaultRowHeight="19.5" customHeight="1"/>
  <cols>
    <col min="1" max="1" width="9.125" style="434" customWidth="1"/>
    <col min="2" max="5" width="8.625" style="19" customWidth="1"/>
    <col min="6" max="6" width="9.125" style="19" customWidth="1"/>
    <col min="7" max="10" width="8.625" style="19" customWidth="1"/>
    <col min="11" max="11" width="9.125" style="434" customWidth="1"/>
    <col min="12" max="15" width="8.625" style="19" customWidth="1"/>
    <col min="16" max="16" width="9.125" style="19" customWidth="1"/>
    <col min="17" max="20" width="8.625" style="19" customWidth="1"/>
    <col min="21" max="21" width="9.125" style="434" customWidth="1"/>
    <col min="22" max="25" width="8.625" style="19" customWidth="1"/>
    <col min="26" max="26" width="9.125" style="19" customWidth="1"/>
    <col min="27" max="30" width="8.625" style="19" customWidth="1"/>
    <col min="31" max="16384" width="9" style="434"/>
  </cols>
  <sheetData>
    <row r="1" spans="1:50" s="427" customFormat="1" ht="19.5" customHeight="1">
      <c r="A1" s="412" t="s">
        <v>989</v>
      </c>
      <c r="B1" s="413"/>
      <c r="C1" s="413"/>
      <c r="D1" s="413"/>
      <c r="E1" s="413"/>
      <c r="F1" s="413"/>
      <c r="G1" s="413"/>
      <c r="H1" s="413"/>
      <c r="I1" s="413"/>
      <c r="J1" s="413"/>
      <c r="K1" s="1135" t="s">
        <v>332</v>
      </c>
      <c r="L1" s="1135" t="s">
        <v>327</v>
      </c>
      <c r="M1" s="1135" t="s">
        <v>328</v>
      </c>
      <c r="N1" s="1135"/>
      <c r="O1" s="1135"/>
      <c r="P1" s="1135" t="s">
        <v>326</v>
      </c>
      <c r="Q1" s="1135" t="s">
        <v>327</v>
      </c>
      <c r="R1" s="1135" t="s">
        <v>328</v>
      </c>
      <c r="S1" s="1135"/>
      <c r="T1" s="1135"/>
      <c r="U1" s="1135" t="s">
        <v>332</v>
      </c>
      <c r="V1" s="1135" t="s">
        <v>327</v>
      </c>
      <c r="W1" s="1135" t="s">
        <v>328</v>
      </c>
      <c r="X1" s="1135"/>
      <c r="Y1" s="1135"/>
      <c r="Z1" s="1135" t="s">
        <v>326</v>
      </c>
      <c r="AA1" s="1135" t="s">
        <v>327</v>
      </c>
      <c r="AB1" s="1135" t="s">
        <v>328</v>
      </c>
      <c r="AC1" s="1135"/>
      <c r="AD1" s="1135"/>
      <c r="AE1" s="1135" t="s">
        <v>332</v>
      </c>
      <c r="AF1" s="1135" t="s">
        <v>327</v>
      </c>
      <c r="AG1" s="1135" t="s">
        <v>328</v>
      </c>
      <c r="AH1" s="1135"/>
      <c r="AI1" s="1135"/>
      <c r="AJ1" s="1135" t="s">
        <v>326</v>
      </c>
      <c r="AK1" s="1135" t="s">
        <v>327</v>
      </c>
      <c r="AL1" s="1135" t="s">
        <v>328</v>
      </c>
      <c r="AM1" s="1135"/>
      <c r="AN1" s="1135"/>
      <c r="AO1" s="1135" t="s">
        <v>332</v>
      </c>
      <c r="AP1" s="1135" t="s">
        <v>327</v>
      </c>
      <c r="AQ1" s="1135" t="s">
        <v>328</v>
      </c>
      <c r="AR1" s="1135"/>
      <c r="AS1" s="1135"/>
      <c r="AT1" s="1135" t="s">
        <v>326</v>
      </c>
      <c r="AU1" s="1135" t="s">
        <v>327</v>
      </c>
      <c r="AV1" s="1135" t="s">
        <v>328</v>
      </c>
      <c r="AW1" s="1135"/>
      <c r="AX1" s="1135"/>
    </row>
    <row r="2" spans="1:50" s="427" customFormat="1" ht="19.5" customHeight="1">
      <c r="A2" s="413"/>
      <c r="B2" s="413"/>
      <c r="C2" s="413"/>
      <c r="D2" s="413"/>
      <c r="E2" s="413"/>
      <c r="F2" s="413"/>
      <c r="G2" s="413"/>
      <c r="H2" s="413"/>
      <c r="I2" s="414"/>
      <c r="J2" s="414" t="s">
        <v>1310</v>
      </c>
      <c r="K2" s="1135"/>
      <c r="L2" s="1135"/>
      <c r="M2" s="781" t="s">
        <v>329</v>
      </c>
      <c r="N2" s="781" t="s">
        <v>330</v>
      </c>
      <c r="O2" s="781" t="s">
        <v>331</v>
      </c>
      <c r="P2" s="1135"/>
      <c r="Q2" s="1135"/>
      <c r="R2" s="781" t="s">
        <v>329</v>
      </c>
      <c r="S2" s="781" t="s">
        <v>330</v>
      </c>
      <c r="T2" s="781" t="s">
        <v>331</v>
      </c>
      <c r="U2" s="1135"/>
      <c r="V2" s="1135"/>
      <c r="W2" s="781" t="s">
        <v>329</v>
      </c>
      <c r="X2" s="781" t="s">
        <v>330</v>
      </c>
      <c r="Y2" s="781" t="s">
        <v>331</v>
      </c>
      <c r="Z2" s="1135"/>
      <c r="AA2" s="1135"/>
      <c r="AB2" s="781" t="s">
        <v>329</v>
      </c>
      <c r="AC2" s="781" t="s">
        <v>330</v>
      </c>
      <c r="AD2" s="781" t="s">
        <v>331</v>
      </c>
      <c r="AE2" s="1135"/>
      <c r="AF2" s="1135"/>
      <c r="AG2" s="781" t="s">
        <v>329</v>
      </c>
      <c r="AH2" s="781" t="s">
        <v>330</v>
      </c>
      <c r="AI2" s="781" t="s">
        <v>331</v>
      </c>
      <c r="AJ2" s="1135"/>
      <c r="AK2" s="1135"/>
      <c r="AL2" s="781" t="s">
        <v>329</v>
      </c>
      <c r="AM2" s="781" t="s">
        <v>330</v>
      </c>
      <c r="AN2" s="781" t="s">
        <v>331</v>
      </c>
      <c r="AO2" s="1135"/>
      <c r="AP2" s="1135"/>
      <c r="AQ2" s="781" t="s">
        <v>329</v>
      </c>
      <c r="AR2" s="781" t="s">
        <v>330</v>
      </c>
      <c r="AS2" s="781" t="s">
        <v>331</v>
      </c>
      <c r="AT2" s="1135"/>
      <c r="AU2" s="1135"/>
      <c r="AV2" s="781" t="s">
        <v>329</v>
      </c>
      <c r="AW2" s="781" t="s">
        <v>330</v>
      </c>
      <c r="AX2" s="781" t="s">
        <v>331</v>
      </c>
    </row>
    <row r="3" spans="1:50" ht="19.5" customHeight="1">
      <c r="A3" s="1135" t="s">
        <v>332</v>
      </c>
      <c r="B3" s="1135" t="s">
        <v>327</v>
      </c>
      <c r="C3" s="1135" t="s">
        <v>328</v>
      </c>
      <c r="D3" s="1135"/>
      <c r="E3" s="1135"/>
      <c r="F3" s="1135" t="s">
        <v>326</v>
      </c>
      <c r="G3" s="1135" t="s">
        <v>327</v>
      </c>
      <c r="H3" s="1135" t="s">
        <v>328</v>
      </c>
      <c r="I3" s="1135"/>
      <c r="J3" s="1135"/>
      <c r="K3" s="671" t="s">
        <v>140</v>
      </c>
      <c r="L3" s="428">
        <v>77</v>
      </c>
      <c r="M3" s="428">
        <v>186</v>
      </c>
      <c r="N3" s="428">
        <v>92</v>
      </c>
      <c r="O3" s="428">
        <v>94</v>
      </c>
      <c r="P3" s="429" t="s">
        <v>216</v>
      </c>
      <c r="Q3" s="428">
        <v>22</v>
      </c>
      <c r="R3" s="428">
        <v>38</v>
      </c>
      <c r="S3" s="428">
        <v>22</v>
      </c>
      <c r="T3" s="428">
        <v>16</v>
      </c>
      <c r="U3" s="428" t="s">
        <v>201</v>
      </c>
      <c r="V3" s="428">
        <v>11</v>
      </c>
      <c r="W3" s="428">
        <v>29</v>
      </c>
      <c r="X3" s="428">
        <v>11</v>
      </c>
      <c r="Y3" s="428">
        <v>18</v>
      </c>
      <c r="Z3" s="430" t="s">
        <v>267</v>
      </c>
      <c r="AA3" s="428">
        <v>382</v>
      </c>
      <c r="AB3" s="428">
        <v>982</v>
      </c>
      <c r="AC3" s="428">
        <v>461</v>
      </c>
      <c r="AD3" s="428">
        <v>521</v>
      </c>
      <c r="AE3" s="432" t="s">
        <v>251</v>
      </c>
      <c r="AF3" s="431">
        <v>481</v>
      </c>
      <c r="AG3" s="431">
        <v>943</v>
      </c>
      <c r="AH3" s="431">
        <v>504</v>
      </c>
      <c r="AI3" s="431">
        <v>439</v>
      </c>
      <c r="AJ3" s="428" t="s">
        <v>298</v>
      </c>
      <c r="AK3" s="428">
        <v>225</v>
      </c>
      <c r="AL3" s="428">
        <v>518</v>
      </c>
      <c r="AM3" s="428">
        <v>245</v>
      </c>
      <c r="AN3" s="428">
        <v>273</v>
      </c>
      <c r="AO3" s="677" t="s">
        <v>324</v>
      </c>
      <c r="AP3" s="674">
        <v>3044</v>
      </c>
      <c r="AQ3" s="675">
        <v>7514</v>
      </c>
      <c r="AR3" s="674">
        <v>3691</v>
      </c>
      <c r="AS3" s="674">
        <v>3823</v>
      </c>
      <c r="AT3" s="433" t="s">
        <v>1057</v>
      </c>
      <c r="AU3" s="431">
        <v>1971</v>
      </c>
      <c r="AV3" s="431">
        <v>4628</v>
      </c>
      <c r="AW3" s="431">
        <v>2453</v>
      </c>
      <c r="AX3" s="431">
        <v>2175</v>
      </c>
    </row>
    <row r="4" spans="1:50" ht="19.5" customHeight="1">
      <c r="A4" s="1135"/>
      <c r="B4" s="1135"/>
      <c r="C4" s="781" t="s">
        <v>329</v>
      </c>
      <c r="D4" s="781" t="s">
        <v>330</v>
      </c>
      <c r="E4" s="781" t="s">
        <v>331</v>
      </c>
      <c r="F4" s="1135"/>
      <c r="G4" s="1135"/>
      <c r="H4" s="781" t="s">
        <v>329</v>
      </c>
      <c r="I4" s="781" t="s">
        <v>330</v>
      </c>
      <c r="J4" s="781" t="s">
        <v>331</v>
      </c>
      <c r="K4" s="671" t="s">
        <v>159</v>
      </c>
      <c r="L4" s="428">
        <v>4</v>
      </c>
      <c r="M4" s="428">
        <v>7</v>
      </c>
      <c r="N4" s="428">
        <v>1</v>
      </c>
      <c r="O4" s="428">
        <v>6</v>
      </c>
      <c r="P4" s="429" t="s">
        <v>152</v>
      </c>
      <c r="Q4" s="428">
        <v>27</v>
      </c>
      <c r="R4" s="428">
        <v>67</v>
      </c>
      <c r="S4" s="428">
        <v>34</v>
      </c>
      <c r="T4" s="428">
        <v>33</v>
      </c>
      <c r="U4" s="428" t="s">
        <v>203</v>
      </c>
      <c r="V4" s="428">
        <v>22</v>
      </c>
      <c r="W4" s="428">
        <v>55</v>
      </c>
      <c r="X4" s="428">
        <v>26</v>
      </c>
      <c r="Y4" s="428">
        <v>29</v>
      </c>
      <c r="Z4" s="430" t="s">
        <v>269</v>
      </c>
      <c r="AA4" s="428">
        <v>80</v>
      </c>
      <c r="AB4" s="428">
        <v>203</v>
      </c>
      <c r="AC4" s="428">
        <v>102</v>
      </c>
      <c r="AD4" s="428">
        <v>101</v>
      </c>
      <c r="AE4" s="429" t="s">
        <v>118</v>
      </c>
      <c r="AF4" s="428">
        <v>5</v>
      </c>
      <c r="AG4" s="428">
        <v>10</v>
      </c>
      <c r="AH4" s="428">
        <v>4</v>
      </c>
      <c r="AI4" s="428">
        <v>6</v>
      </c>
      <c r="AJ4" s="428" t="s">
        <v>302</v>
      </c>
      <c r="AK4" s="428">
        <v>229</v>
      </c>
      <c r="AL4" s="428">
        <v>521</v>
      </c>
      <c r="AM4" s="428">
        <v>250</v>
      </c>
      <c r="AN4" s="428">
        <v>271</v>
      </c>
      <c r="AO4" s="701" t="s">
        <v>294</v>
      </c>
      <c r="AP4" s="428">
        <v>439</v>
      </c>
      <c r="AQ4" s="428">
        <v>1013</v>
      </c>
      <c r="AR4" s="428">
        <v>501</v>
      </c>
      <c r="AS4" s="428">
        <v>512</v>
      </c>
      <c r="AT4" s="435" t="s">
        <v>294</v>
      </c>
      <c r="AU4" s="428">
        <v>533</v>
      </c>
      <c r="AV4" s="428">
        <v>1002</v>
      </c>
      <c r="AW4" s="428">
        <v>577</v>
      </c>
      <c r="AX4" s="428">
        <v>425</v>
      </c>
    </row>
    <row r="5" spans="1:50" ht="19.5" customHeight="1">
      <c r="A5" s="431" t="s">
        <v>116</v>
      </c>
      <c r="B5" s="431">
        <v>38702</v>
      </c>
      <c r="C5" s="431">
        <v>93042</v>
      </c>
      <c r="D5" s="431">
        <v>46357</v>
      </c>
      <c r="E5" s="431">
        <v>46685</v>
      </c>
      <c r="F5" s="428" t="s">
        <v>170</v>
      </c>
      <c r="G5" s="428">
        <v>60</v>
      </c>
      <c r="H5" s="428">
        <v>156</v>
      </c>
      <c r="I5" s="428">
        <v>77</v>
      </c>
      <c r="J5" s="428">
        <v>79</v>
      </c>
      <c r="K5" s="671" t="s">
        <v>162</v>
      </c>
      <c r="L5" s="428">
        <v>128</v>
      </c>
      <c r="M5" s="428">
        <v>379</v>
      </c>
      <c r="N5" s="428">
        <v>186</v>
      </c>
      <c r="O5" s="428">
        <v>193</v>
      </c>
      <c r="P5" s="429" t="s">
        <v>218</v>
      </c>
      <c r="Q5" s="428">
        <v>11</v>
      </c>
      <c r="R5" s="428">
        <v>23</v>
      </c>
      <c r="S5" s="428">
        <v>8</v>
      </c>
      <c r="T5" s="428">
        <v>15</v>
      </c>
      <c r="U5" s="428" t="s">
        <v>205</v>
      </c>
      <c r="V5" s="428">
        <v>86</v>
      </c>
      <c r="W5" s="428">
        <v>220</v>
      </c>
      <c r="X5" s="428">
        <v>111</v>
      </c>
      <c r="Y5" s="428">
        <v>109</v>
      </c>
      <c r="Z5" s="430" t="s">
        <v>271</v>
      </c>
      <c r="AA5" s="428">
        <v>8</v>
      </c>
      <c r="AB5" s="428">
        <v>12</v>
      </c>
      <c r="AC5" s="428">
        <v>8</v>
      </c>
      <c r="AD5" s="428">
        <v>4</v>
      </c>
      <c r="AE5" s="438" t="s">
        <v>254</v>
      </c>
      <c r="AF5" s="438">
        <v>51</v>
      </c>
      <c r="AG5" s="438">
        <v>87</v>
      </c>
      <c r="AH5" s="438">
        <v>38</v>
      </c>
      <c r="AI5" s="438">
        <v>49</v>
      </c>
      <c r="AJ5" s="428" t="s">
        <v>310</v>
      </c>
      <c r="AK5" s="428">
        <v>268</v>
      </c>
      <c r="AL5" s="428">
        <v>603</v>
      </c>
      <c r="AM5" s="428">
        <v>311</v>
      </c>
      <c r="AN5" s="428">
        <v>292</v>
      </c>
      <c r="AO5" s="701" t="s">
        <v>296</v>
      </c>
      <c r="AP5" s="428">
        <v>771</v>
      </c>
      <c r="AQ5" s="428">
        <v>1934</v>
      </c>
      <c r="AR5" s="428">
        <v>944</v>
      </c>
      <c r="AS5" s="428">
        <v>990</v>
      </c>
      <c r="AT5" s="435" t="s">
        <v>296</v>
      </c>
      <c r="AU5" s="428">
        <v>539</v>
      </c>
      <c r="AV5" s="428">
        <v>1347</v>
      </c>
      <c r="AW5" s="428">
        <v>704</v>
      </c>
      <c r="AX5" s="428">
        <v>643</v>
      </c>
    </row>
    <row r="6" spans="1:50" ht="19.5" customHeight="1">
      <c r="A6" s="428"/>
      <c r="B6" s="428"/>
      <c r="C6" s="428"/>
      <c r="D6" s="428"/>
      <c r="E6" s="428"/>
      <c r="F6" s="428" t="s">
        <v>172</v>
      </c>
      <c r="G6" s="428">
        <v>480</v>
      </c>
      <c r="H6" s="428">
        <v>1166</v>
      </c>
      <c r="I6" s="428">
        <v>578</v>
      </c>
      <c r="J6" s="428">
        <v>588</v>
      </c>
      <c r="K6" s="671" t="s">
        <v>164</v>
      </c>
      <c r="L6" s="428">
        <v>158</v>
      </c>
      <c r="M6" s="428">
        <v>412</v>
      </c>
      <c r="N6" s="428">
        <v>209</v>
      </c>
      <c r="O6" s="428">
        <v>203</v>
      </c>
      <c r="P6" s="429" t="s">
        <v>220</v>
      </c>
      <c r="Q6" s="428">
        <v>30</v>
      </c>
      <c r="R6" s="428">
        <v>39</v>
      </c>
      <c r="S6" s="428">
        <v>30</v>
      </c>
      <c r="T6" s="428">
        <v>9</v>
      </c>
      <c r="U6" s="428" t="s">
        <v>207</v>
      </c>
      <c r="V6" s="428">
        <v>37</v>
      </c>
      <c r="W6" s="428">
        <v>64</v>
      </c>
      <c r="X6" s="428">
        <v>36</v>
      </c>
      <c r="Y6" s="428">
        <v>28</v>
      </c>
      <c r="Z6" s="430" t="s">
        <v>272</v>
      </c>
      <c r="AA6" s="428">
        <v>143</v>
      </c>
      <c r="AB6" s="428">
        <v>389</v>
      </c>
      <c r="AC6" s="428">
        <v>185</v>
      </c>
      <c r="AD6" s="428">
        <v>204</v>
      </c>
      <c r="AE6" s="428" t="s">
        <v>256</v>
      </c>
      <c r="AF6" s="428">
        <v>11</v>
      </c>
      <c r="AG6" s="428">
        <v>29</v>
      </c>
      <c r="AH6" s="428">
        <v>15</v>
      </c>
      <c r="AI6" s="428">
        <v>14</v>
      </c>
      <c r="AJ6" s="428"/>
      <c r="AK6" s="428"/>
      <c r="AL6" s="428"/>
      <c r="AM6" s="428"/>
      <c r="AN6" s="428"/>
      <c r="AO6" s="701" t="s">
        <v>298</v>
      </c>
      <c r="AP6" s="428">
        <v>816</v>
      </c>
      <c r="AQ6" s="428">
        <v>2029</v>
      </c>
      <c r="AR6" s="428">
        <v>994</v>
      </c>
      <c r="AS6" s="428">
        <v>1035</v>
      </c>
      <c r="AT6" s="435" t="s">
        <v>298</v>
      </c>
      <c r="AU6" s="428">
        <v>199</v>
      </c>
      <c r="AV6" s="428">
        <v>418</v>
      </c>
      <c r="AW6" s="428">
        <v>226</v>
      </c>
      <c r="AX6" s="428">
        <v>192</v>
      </c>
    </row>
    <row r="7" spans="1:50" ht="19.5" customHeight="1">
      <c r="A7" s="431" t="s">
        <v>120</v>
      </c>
      <c r="B7" s="431">
        <v>1790</v>
      </c>
      <c r="C7" s="431">
        <v>4606</v>
      </c>
      <c r="D7" s="431">
        <v>2307</v>
      </c>
      <c r="E7" s="431">
        <v>2299</v>
      </c>
      <c r="F7" s="428" t="s">
        <v>173</v>
      </c>
      <c r="G7" s="428">
        <v>135</v>
      </c>
      <c r="H7" s="428">
        <v>343</v>
      </c>
      <c r="I7" s="428">
        <v>162</v>
      </c>
      <c r="J7" s="428">
        <v>181</v>
      </c>
      <c r="K7" s="671" t="s">
        <v>166</v>
      </c>
      <c r="L7" s="428">
        <v>118</v>
      </c>
      <c r="M7" s="428">
        <v>284</v>
      </c>
      <c r="N7" s="428">
        <v>153</v>
      </c>
      <c r="O7" s="428">
        <v>131</v>
      </c>
      <c r="P7" s="429" t="s">
        <v>222</v>
      </c>
      <c r="Q7" s="428">
        <v>12</v>
      </c>
      <c r="R7" s="428">
        <v>20</v>
      </c>
      <c r="S7" s="428">
        <v>13</v>
      </c>
      <c r="T7" s="428">
        <v>7</v>
      </c>
      <c r="U7" s="428" t="s">
        <v>209</v>
      </c>
      <c r="V7" s="428">
        <v>81</v>
      </c>
      <c r="W7" s="428">
        <v>208</v>
      </c>
      <c r="X7" s="428">
        <v>102</v>
      </c>
      <c r="Y7" s="428">
        <v>106</v>
      </c>
      <c r="Z7" s="430" t="s">
        <v>274</v>
      </c>
      <c r="AA7" s="428">
        <v>169</v>
      </c>
      <c r="AB7" s="428">
        <v>409</v>
      </c>
      <c r="AC7" s="428">
        <v>207</v>
      </c>
      <c r="AD7" s="428">
        <v>202</v>
      </c>
      <c r="AE7" s="428" t="s">
        <v>258</v>
      </c>
      <c r="AF7" s="428">
        <v>16</v>
      </c>
      <c r="AG7" s="428">
        <v>27</v>
      </c>
      <c r="AH7" s="428">
        <v>17</v>
      </c>
      <c r="AI7" s="428">
        <v>10</v>
      </c>
      <c r="AJ7" s="428"/>
      <c r="AK7" s="428"/>
      <c r="AL7" s="428"/>
      <c r="AM7" s="428"/>
      <c r="AN7" s="428"/>
      <c r="AO7" s="701" t="s">
        <v>302</v>
      </c>
      <c r="AP7" s="428">
        <v>829</v>
      </c>
      <c r="AQ7" s="428">
        <v>2104</v>
      </c>
      <c r="AR7" s="428">
        <v>1035</v>
      </c>
      <c r="AS7" s="428">
        <v>1069</v>
      </c>
      <c r="AT7" s="435" t="s">
        <v>302</v>
      </c>
      <c r="AU7" s="428">
        <v>141</v>
      </c>
      <c r="AV7" s="428">
        <v>362</v>
      </c>
      <c r="AW7" s="428">
        <v>178</v>
      </c>
      <c r="AX7" s="428">
        <v>184</v>
      </c>
    </row>
    <row r="8" spans="1:50" ht="19.5" customHeight="1">
      <c r="A8" s="428" t="s">
        <v>122</v>
      </c>
      <c r="B8" s="428">
        <v>2</v>
      </c>
      <c r="C8" s="428">
        <v>3</v>
      </c>
      <c r="D8" s="428">
        <v>1</v>
      </c>
      <c r="E8" s="428">
        <v>2</v>
      </c>
      <c r="F8" s="428" t="s">
        <v>174</v>
      </c>
      <c r="G8" s="428">
        <v>140</v>
      </c>
      <c r="H8" s="428">
        <v>323</v>
      </c>
      <c r="I8" s="428">
        <v>173</v>
      </c>
      <c r="J8" s="428">
        <v>150</v>
      </c>
      <c r="K8" s="671" t="s">
        <v>167</v>
      </c>
      <c r="L8" s="428">
        <v>157</v>
      </c>
      <c r="M8" s="428">
        <v>334</v>
      </c>
      <c r="N8" s="428">
        <v>165</v>
      </c>
      <c r="O8" s="428">
        <v>169</v>
      </c>
      <c r="P8" s="429" t="s">
        <v>224</v>
      </c>
      <c r="Q8" s="428">
        <v>4</v>
      </c>
      <c r="R8" s="428">
        <v>11</v>
      </c>
      <c r="S8" s="428">
        <v>5</v>
      </c>
      <c r="T8" s="428">
        <v>6</v>
      </c>
      <c r="U8" s="428" t="s">
        <v>211</v>
      </c>
      <c r="V8" s="428">
        <v>4</v>
      </c>
      <c r="W8" s="428">
        <v>10</v>
      </c>
      <c r="X8" s="428">
        <v>4</v>
      </c>
      <c r="Y8" s="428">
        <v>6</v>
      </c>
      <c r="Z8" s="430" t="s">
        <v>276</v>
      </c>
      <c r="AA8" s="428">
        <v>81</v>
      </c>
      <c r="AB8" s="428">
        <v>222</v>
      </c>
      <c r="AC8" s="428">
        <v>109</v>
      </c>
      <c r="AD8" s="428">
        <v>113</v>
      </c>
      <c r="AE8" s="428" t="s">
        <v>260</v>
      </c>
      <c r="AF8" s="428">
        <v>38</v>
      </c>
      <c r="AG8" s="428">
        <v>57</v>
      </c>
      <c r="AH8" s="428">
        <v>41</v>
      </c>
      <c r="AI8" s="428">
        <v>16</v>
      </c>
      <c r="AJ8" s="432" t="s">
        <v>318</v>
      </c>
      <c r="AK8" s="431">
        <v>1628</v>
      </c>
      <c r="AL8" s="431">
        <v>3989</v>
      </c>
      <c r="AM8" s="431">
        <v>1908</v>
      </c>
      <c r="AN8" s="431">
        <v>2081</v>
      </c>
      <c r="AO8" s="701" t="s">
        <v>310</v>
      </c>
      <c r="AP8" s="428">
        <v>189</v>
      </c>
      <c r="AQ8" s="428">
        <v>434</v>
      </c>
      <c r="AR8" s="428">
        <v>217</v>
      </c>
      <c r="AS8" s="428">
        <v>217</v>
      </c>
      <c r="AT8" s="435" t="s">
        <v>310</v>
      </c>
      <c r="AU8" s="428">
        <v>378</v>
      </c>
      <c r="AV8" s="428">
        <v>950</v>
      </c>
      <c r="AW8" s="428">
        <v>484</v>
      </c>
      <c r="AX8" s="428">
        <v>466</v>
      </c>
    </row>
    <row r="9" spans="1:50" ht="19.5" customHeight="1">
      <c r="A9" s="428" t="s">
        <v>124</v>
      </c>
      <c r="B9" s="428">
        <v>38</v>
      </c>
      <c r="C9" s="428">
        <v>116</v>
      </c>
      <c r="D9" s="428">
        <v>58</v>
      </c>
      <c r="E9" s="428">
        <v>58</v>
      </c>
      <c r="F9" s="428" t="s">
        <v>176</v>
      </c>
      <c r="G9" s="428">
        <v>57</v>
      </c>
      <c r="H9" s="428">
        <v>135</v>
      </c>
      <c r="I9" s="428">
        <v>69</v>
      </c>
      <c r="J9" s="428">
        <v>66</v>
      </c>
      <c r="K9" s="671" t="s">
        <v>168</v>
      </c>
      <c r="L9" s="428">
        <v>51</v>
      </c>
      <c r="M9" s="428">
        <v>129</v>
      </c>
      <c r="N9" s="428">
        <v>63</v>
      </c>
      <c r="O9" s="428">
        <v>66</v>
      </c>
      <c r="P9" s="429" t="s">
        <v>225</v>
      </c>
      <c r="Q9" s="428">
        <v>23</v>
      </c>
      <c r="R9" s="428">
        <v>70</v>
      </c>
      <c r="S9" s="428">
        <v>35</v>
      </c>
      <c r="T9" s="428">
        <v>35</v>
      </c>
      <c r="U9" s="428" t="s">
        <v>213</v>
      </c>
      <c r="V9" s="428">
        <v>222</v>
      </c>
      <c r="W9" s="428">
        <v>546</v>
      </c>
      <c r="X9" s="428">
        <v>255</v>
      </c>
      <c r="Y9" s="428">
        <v>291</v>
      </c>
      <c r="Z9" s="430" t="s">
        <v>278</v>
      </c>
      <c r="AA9" s="428">
        <v>304</v>
      </c>
      <c r="AB9" s="428">
        <v>784</v>
      </c>
      <c r="AC9" s="428">
        <v>379</v>
      </c>
      <c r="AD9" s="428">
        <v>405</v>
      </c>
      <c r="AE9" s="428" t="s">
        <v>262</v>
      </c>
      <c r="AF9" s="428">
        <v>8</v>
      </c>
      <c r="AG9" s="428">
        <v>17</v>
      </c>
      <c r="AH9" s="428">
        <v>10</v>
      </c>
      <c r="AI9" s="428">
        <v>7</v>
      </c>
      <c r="AJ9" s="429" t="s">
        <v>294</v>
      </c>
      <c r="AK9" s="428">
        <v>270</v>
      </c>
      <c r="AL9" s="428">
        <v>686</v>
      </c>
      <c r="AM9" s="428">
        <v>336</v>
      </c>
      <c r="AN9" s="428">
        <v>350</v>
      </c>
      <c r="AO9" s="677"/>
      <c r="AP9" s="431"/>
      <c r="AQ9" s="676"/>
      <c r="AR9" s="431"/>
      <c r="AS9" s="431"/>
      <c r="AT9" s="17" t="s">
        <v>1058</v>
      </c>
      <c r="AU9" s="428">
        <v>181</v>
      </c>
      <c r="AV9" s="428">
        <v>549</v>
      </c>
      <c r="AW9" s="428">
        <v>284</v>
      </c>
      <c r="AX9" s="428">
        <v>265</v>
      </c>
    </row>
    <row r="10" spans="1:50" ht="19.5" customHeight="1">
      <c r="A10" s="428" t="s">
        <v>126</v>
      </c>
      <c r="B10" s="428">
        <v>73</v>
      </c>
      <c r="C10" s="428">
        <v>130</v>
      </c>
      <c r="D10" s="428">
        <v>57</v>
      </c>
      <c r="E10" s="428">
        <v>73</v>
      </c>
      <c r="F10" s="428" t="s">
        <v>159</v>
      </c>
      <c r="G10" s="428">
        <v>33</v>
      </c>
      <c r="H10" s="428">
        <v>73</v>
      </c>
      <c r="I10" s="428">
        <v>33</v>
      </c>
      <c r="J10" s="428">
        <v>40</v>
      </c>
      <c r="K10" s="436"/>
      <c r="L10" s="436"/>
      <c r="M10" s="436"/>
      <c r="N10" s="436"/>
      <c r="O10" s="436"/>
      <c r="P10" s="429" t="s">
        <v>227</v>
      </c>
      <c r="Q10" s="428">
        <v>6</v>
      </c>
      <c r="R10" s="428">
        <v>13</v>
      </c>
      <c r="S10" s="428">
        <v>7</v>
      </c>
      <c r="T10" s="428">
        <v>6</v>
      </c>
      <c r="U10" s="428"/>
      <c r="V10" s="428"/>
      <c r="W10" s="428"/>
      <c r="X10" s="428"/>
      <c r="Y10" s="428"/>
      <c r="Z10" s="430" t="s">
        <v>279</v>
      </c>
      <c r="AA10" s="428">
        <v>107</v>
      </c>
      <c r="AB10" s="428">
        <v>272</v>
      </c>
      <c r="AC10" s="428">
        <v>129</v>
      </c>
      <c r="AD10" s="428">
        <v>143</v>
      </c>
      <c r="AE10" s="428" t="s">
        <v>264</v>
      </c>
      <c r="AF10" s="428">
        <v>1</v>
      </c>
      <c r="AG10" s="428">
        <v>1</v>
      </c>
      <c r="AH10" s="428">
        <v>1</v>
      </c>
      <c r="AI10" s="428">
        <v>0</v>
      </c>
      <c r="AJ10" s="429" t="s">
        <v>296</v>
      </c>
      <c r="AK10" s="428">
        <v>244</v>
      </c>
      <c r="AL10" s="428">
        <v>595</v>
      </c>
      <c r="AM10" s="428">
        <v>291</v>
      </c>
      <c r="AN10" s="428">
        <v>304</v>
      </c>
      <c r="AO10" s="436"/>
      <c r="AP10" s="436"/>
      <c r="AQ10" s="436"/>
      <c r="AR10" s="436"/>
      <c r="AS10" s="436"/>
      <c r="AT10" s="17"/>
      <c r="AU10" s="428"/>
      <c r="AV10" s="428"/>
      <c r="AW10" s="428"/>
      <c r="AX10" s="428"/>
    </row>
    <row r="11" spans="1:50" ht="19.5" customHeight="1">
      <c r="A11" s="428" t="s">
        <v>128</v>
      </c>
      <c r="B11" s="428">
        <v>43</v>
      </c>
      <c r="C11" s="428">
        <v>107</v>
      </c>
      <c r="D11" s="428">
        <v>53</v>
      </c>
      <c r="E11" s="428">
        <v>54</v>
      </c>
      <c r="F11" s="428" t="s">
        <v>179</v>
      </c>
      <c r="G11" s="428">
        <v>26</v>
      </c>
      <c r="H11" s="428">
        <v>26</v>
      </c>
      <c r="I11" s="428">
        <v>26</v>
      </c>
      <c r="J11" s="428">
        <v>0</v>
      </c>
      <c r="K11" s="436"/>
      <c r="L11" s="436"/>
      <c r="M11" s="436"/>
      <c r="N11" s="436"/>
      <c r="O11" s="436"/>
      <c r="P11" s="429" t="s">
        <v>229</v>
      </c>
      <c r="Q11" s="428">
        <v>42</v>
      </c>
      <c r="R11" s="428">
        <v>93</v>
      </c>
      <c r="S11" s="428">
        <v>44</v>
      </c>
      <c r="T11" s="428">
        <v>49</v>
      </c>
      <c r="U11" s="428"/>
      <c r="V11" s="428"/>
      <c r="W11" s="428"/>
      <c r="X11" s="428"/>
      <c r="Y11" s="428"/>
      <c r="Z11" s="430" t="s">
        <v>280</v>
      </c>
      <c r="AA11" s="428">
        <v>181</v>
      </c>
      <c r="AB11" s="428">
        <v>453</v>
      </c>
      <c r="AC11" s="428">
        <v>220</v>
      </c>
      <c r="AD11" s="428">
        <v>233</v>
      </c>
      <c r="AE11" s="428" t="s">
        <v>266</v>
      </c>
      <c r="AF11" s="428">
        <v>65</v>
      </c>
      <c r="AG11" s="428">
        <v>138</v>
      </c>
      <c r="AH11" s="428">
        <v>76</v>
      </c>
      <c r="AI11" s="428">
        <v>62</v>
      </c>
      <c r="AJ11" s="429" t="s">
        <v>298</v>
      </c>
      <c r="AK11" s="428">
        <v>118</v>
      </c>
      <c r="AL11" s="428">
        <v>306</v>
      </c>
      <c r="AM11" s="428">
        <v>137</v>
      </c>
      <c r="AN11" s="428">
        <v>169</v>
      </c>
      <c r="AO11" s="431" t="s">
        <v>1018</v>
      </c>
      <c r="AP11" s="431">
        <v>2188</v>
      </c>
      <c r="AQ11" s="431">
        <v>5445</v>
      </c>
      <c r="AR11" s="431">
        <v>2716</v>
      </c>
      <c r="AS11" s="431">
        <v>2729</v>
      </c>
      <c r="AT11" s="437"/>
      <c r="AU11" s="428"/>
      <c r="AV11" s="428"/>
      <c r="AW11" s="428"/>
      <c r="AX11" s="428"/>
    </row>
    <row r="12" spans="1:50" ht="19.5" customHeight="1">
      <c r="A12" s="428" t="s">
        <v>130</v>
      </c>
      <c r="B12" s="428">
        <v>206</v>
      </c>
      <c r="C12" s="428">
        <v>502</v>
      </c>
      <c r="D12" s="428">
        <v>265</v>
      </c>
      <c r="E12" s="428">
        <v>237</v>
      </c>
      <c r="F12" s="428"/>
      <c r="G12" s="428"/>
      <c r="H12" s="428"/>
      <c r="I12" s="428"/>
      <c r="J12" s="428"/>
      <c r="K12" s="431" t="s">
        <v>171</v>
      </c>
      <c r="L12" s="431">
        <v>739</v>
      </c>
      <c r="M12" s="431">
        <v>1785</v>
      </c>
      <c r="N12" s="431">
        <v>876</v>
      </c>
      <c r="O12" s="431">
        <v>909</v>
      </c>
      <c r="P12" s="429" t="s">
        <v>230</v>
      </c>
      <c r="Q12" s="428">
        <v>8</v>
      </c>
      <c r="R12" s="428">
        <v>12</v>
      </c>
      <c r="S12" s="428">
        <v>6</v>
      </c>
      <c r="T12" s="428">
        <v>6</v>
      </c>
      <c r="U12" s="431" t="s">
        <v>215</v>
      </c>
      <c r="V12" s="431">
        <v>281</v>
      </c>
      <c r="W12" s="431">
        <v>666</v>
      </c>
      <c r="X12" s="431">
        <v>319</v>
      </c>
      <c r="Y12" s="431">
        <v>347</v>
      </c>
      <c r="Z12" s="430" t="s">
        <v>282</v>
      </c>
      <c r="AA12" s="428">
        <v>93</v>
      </c>
      <c r="AB12" s="428">
        <v>224</v>
      </c>
      <c r="AC12" s="428">
        <v>119</v>
      </c>
      <c r="AD12" s="428">
        <v>105</v>
      </c>
      <c r="AE12" s="428" t="s">
        <v>268</v>
      </c>
      <c r="AF12" s="428">
        <v>55</v>
      </c>
      <c r="AG12" s="428">
        <v>94</v>
      </c>
      <c r="AH12" s="428">
        <v>49</v>
      </c>
      <c r="AI12" s="428">
        <v>45</v>
      </c>
      <c r="AJ12" s="429" t="s">
        <v>302</v>
      </c>
      <c r="AK12" s="428">
        <v>65</v>
      </c>
      <c r="AL12" s="428">
        <v>159</v>
      </c>
      <c r="AM12" s="428">
        <v>81</v>
      </c>
      <c r="AN12" s="428">
        <v>78</v>
      </c>
      <c r="AO12" s="428" t="s">
        <v>294</v>
      </c>
      <c r="AP12" s="428">
        <v>306</v>
      </c>
      <c r="AQ12" s="428">
        <v>753</v>
      </c>
      <c r="AR12" s="428">
        <v>368</v>
      </c>
      <c r="AS12" s="428">
        <v>385</v>
      </c>
      <c r="AT12" s="439"/>
      <c r="AU12" s="436"/>
      <c r="AV12" s="436"/>
      <c r="AW12" s="436"/>
      <c r="AX12" s="436"/>
    </row>
    <row r="13" spans="1:50" ht="19.5" customHeight="1">
      <c r="A13" s="428" t="s">
        <v>131</v>
      </c>
      <c r="B13" s="428">
        <v>197</v>
      </c>
      <c r="C13" s="428">
        <v>486</v>
      </c>
      <c r="D13" s="428">
        <v>246</v>
      </c>
      <c r="E13" s="428">
        <v>240</v>
      </c>
      <c r="F13" s="428"/>
      <c r="G13" s="428"/>
      <c r="H13" s="428"/>
      <c r="I13" s="428"/>
      <c r="J13" s="428"/>
      <c r="K13" s="428" t="s">
        <v>118</v>
      </c>
      <c r="L13" s="428">
        <v>4</v>
      </c>
      <c r="M13" s="428">
        <v>7</v>
      </c>
      <c r="N13" s="428">
        <v>4</v>
      </c>
      <c r="O13" s="428">
        <v>3</v>
      </c>
      <c r="P13" s="429" t="s">
        <v>233</v>
      </c>
      <c r="Q13" s="428">
        <v>6</v>
      </c>
      <c r="R13" s="428">
        <v>16</v>
      </c>
      <c r="S13" s="428">
        <v>10</v>
      </c>
      <c r="T13" s="428">
        <v>6</v>
      </c>
      <c r="U13" s="428" t="s">
        <v>118</v>
      </c>
      <c r="V13" s="428">
        <v>4</v>
      </c>
      <c r="W13" s="428">
        <v>8</v>
      </c>
      <c r="X13" s="428">
        <v>4</v>
      </c>
      <c r="Y13" s="428">
        <v>4</v>
      </c>
      <c r="Z13" s="430" t="s">
        <v>284</v>
      </c>
      <c r="AA13" s="428">
        <v>91</v>
      </c>
      <c r="AB13" s="428">
        <v>199</v>
      </c>
      <c r="AC13" s="428">
        <v>106</v>
      </c>
      <c r="AD13" s="428">
        <v>93</v>
      </c>
      <c r="AE13" s="428" t="s">
        <v>270</v>
      </c>
      <c r="AF13" s="428">
        <v>19</v>
      </c>
      <c r="AG13" s="428">
        <v>50</v>
      </c>
      <c r="AH13" s="428">
        <v>25</v>
      </c>
      <c r="AI13" s="428">
        <v>25</v>
      </c>
      <c r="AJ13" s="429" t="s">
        <v>310</v>
      </c>
      <c r="AK13" s="428">
        <v>310</v>
      </c>
      <c r="AL13" s="428">
        <v>689</v>
      </c>
      <c r="AM13" s="428">
        <v>329</v>
      </c>
      <c r="AN13" s="428">
        <v>360</v>
      </c>
      <c r="AO13" s="428" t="s">
        <v>296</v>
      </c>
      <c r="AP13" s="428">
        <v>218</v>
      </c>
      <c r="AQ13" s="428">
        <v>606</v>
      </c>
      <c r="AR13" s="428">
        <v>296</v>
      </c>
      <c r="AS13" s="428">
        <v>310</v>
      </c>
      <c r="AT13" s="440"/>
      <c r="AU13" s="436"/>
      <c r="AV13" s="436"/>
      <c r="AW13" s="436"/>
      <c r="AX13" s="436"/>
    </row>
    <row r="14" spans="1:50" ht="19.5" customHeight="1">
      <c r="A14" s="428" t="s">
        <v>132</v>
      </c>
      <c r="B14" s="428">
        <v>17</v>
      </c>
      <c r="C14" s="428">
        <v>23</v>
      </c>
      <c r="D14" s="428">
        <v>16</v>
      </c>
      <c r="E14" s="428">
        <v>7</v>
      </c>
      <c r="F14" s="431" t="s">
        <v>117</v>
      </c>
      <c r="G14" s="431">
        <v>163</v>
      </c>
      <c r="H14" s="431">
        <v>360</v>
      </c>
      <c r="I14" s="431">
        <v>182</v>
      </c>
      <c r="J14" s="431">
        <v>178</v>
      </c>
      <c r="K14" s="428" t="s">
        <v>123</v>
      </c>
      <c r="L14" s="428">
        <v>150</v>
      </c>
      <c r="M14" s="428">
        <v>426</v>
      </c>
      <c r="N14" s="428">
        <v>218</v>
      </c>
      <c r="O14" s="428">
        <v>208</v>
      </c>
      <c r="P14" s="429" t="s">
        <v>235</v>
      </c>
      <c r="Q14" s="428">
        <v>216</v>
      </c>
      <c r="R14" s="428">
        <v>491</v>
      </c>
      <c r="S14" s="428">
        <v>239</v>
      </c>
      <c r="T14" s="428">
        <v>252</v>
      </c>
      <c r="U14" s="428" t="s">
        <v>217</v>
      </c>
      <c r="V14" s="428">
        <v>10</v>
      </c>
      <c r="W14" s="428">
        <v>29</v>
      </c>
      <c r="X14" s="428">
        <v>16</v>
      </c>
      <c r="Y14" s="428">
        <v>13</v>
      </c>
      <c r="Z14" s="430" t="s">
        <v>286</v>
      </c>
      <c r="AA14" s="428">
        <v>23</v>
      </c>
      <c r="AB14" s="428">
        <v>59</v>
      </c>
      <c r="AC14" s="428">
        <v>32</v>
      </c>
      <c r="AD14" s="428">
        <v>27</v>
      </c>
      <c r="AE14" s="428" t="s">
        <v>978</v>
      </c>
      <c r="AF14" s="428">
        <v>9</v>
      </c>
      <c r="AG14" s="428">
        <v>9</v>
      </c>
      <c r="AH14" s="428">
        <v>4</v>
      </c>
      <c r="AI14" s="428">
        <v>5</v>
      </c>
      <c r="AJ14" s="429" t="s">
        <v>319</v>
      </c>
      <c r="AK14" s="428">
        <v>436</v>
      </c>
      <c r="AL14" s="428">
        <v>1109</v>
      </c>
      <c r="AM14" s="428">
        <v>526</v>
      </c>
      <c r="AN14" s="428">
        <v>583</v>
      </c>
      <c r="AO14" s="428" t="s">
        <v>298</v>
      </c>
      <c r="AP14" s="428">
        <v>554</v>
      </c>
      <c r="AQ14" s="428">
        <v>1357</v>
      </c>
      <c r="AR14" s="428">
        <v>699</v>
      </c>
      <c r="AS14" s="428">
        <v>658</v>
      </c>
      <c r="AT14" s="440"/>
      <c r="AU14" s="436"/>
      <c r="AV14" s="436"/>
      <c r="AW14" s="436"/>
      <c r="AX14" s="436"/>
    </row>
    <row r="15" spans="1:50" ht="19.5" customHeight="1">
      <c r="A15" s="428" t="s">
        <v>133</v>
      </c>
      <c r="B15" s="428">
        <v>211</v>
      </c>
      <c r="C15" s="428">
        <v>584</v>
      </c>
      <c r="D15" s="428">
        <v>290</v>
      </c>
      <c r="E15" s="428">
        <v>294</v>
      </c>
      <c r="F15" s="428" t="s">
        <v>118</v>
      </c>
      <c r="G15" s="428">
        <v>3</v>
      </c>
      <c r="H15" s="428">
        <v>7</v>
      </c>
      <c r="I15" s="428">
        <v>5</v>
      </c>
      <c r="J15" s="428">
        <v>2</v>
      </c>
      <c r="K15" s="428" t="s">
        <v>175</v>
      </c>
      <c r="L15" s="428">
        <v>57</v>
      </c>
      <c r="M15" s="428">
        <v>147</v>
      </c>
      <c r="N15" s="428">
        <v>79</v>
      </c>
      <c r="O15" s="428">
        <v>68</v>
      </c>
      <c r="P15" s="429" t="s">
        <v>124</v>
      </c>
      <c r="Q15" s="428">
        <v>383</v>
      </c>
      <c r="R15" s="428">
        <v>1000</v>
      </c>
      <c r="S15" s="428">
        <v>480</v>
      </c>
      <c r="T15" s="428">
        <v>520</v>
      </c>
      <c r="U15" s="428" t="s">
        <v>219</v>
      </c>
      <c r="V15" s="428">
        <v>1</v>
      </c>
      <c r="W15" s="428">
        <v>1</v>
      </c>
      <c r="X15" s="428">
        <v>0</v>
      </c>
      <c r="Y15" s="428">
        <v>1</v>
      </c>
      <c r="Z15" s="430" t="s">
        <v>288</v>
      </c>
      <c r="AA15" s="428">
        <v>108</v>
      </c>
      <c r="AB15" s="428">
        <v>270</v>
      </c>
      <c r="AC15" s="428">
        <v>127</v>
      </c>
      <c r="AD15" s="428">
        <v>143</v>
      </c>
      <c r="AE15" s="428" t="s">
        <v>273</v>
      </c>
      <c r="AF15" s="428">
        <v>23</v>
      </c>
      <c r="AG15" s="428">
        <v>42</v>
      </c>
      <c r="AH15" s="428">
        <v>25</v>
      </c>
      <c r="AI15" s="428">
        <v>17</v>
      </c>
      <c r="AJ15" s="429" t="s">
        <v>320</v>
      </c>
      <c r="AK15" s="428">
        <v>185</v>
      </c>
      <c r="AL15" s="428">
        <v>445</v>
      </c>
      <c r="AM15" s="428">
        <v>208</v>
      </c>
      <c r="AN15" s="428">
        <v>237</v>
      </c>
      <c r="AO15" s="428" t="s">
        <v>302</v>
      </c>
      <c r="AP15" s="428">
        <v>122</v>
      </c>
      <c r="AQ15" s="428">
        <v>303</v>
      </c>
      <c r="AR15" s="428">
        <v>150</v>
      </c>
      <c r="AS15" s="428">
        <v>153</v>
      </c>
      <c r="AT15" s="441"/>
      <c r="AU15" s="441"/>
      <c r="AV15" s="441"/>
      <c r="AW15" s="441"/>
      <c r="AX15" s="441"/>
    </row>
    <row r="16" spans="1:50" ht="19.5" customHeight="1">
      <c r="A16" s="428" t="s">
        <v>135</v>
      </c>
      <c r="B16" s="428">
        <v>1003</v>
      </c>
      <c r="C16" s="428">
        <v>2655</v>
      </c>
      <c r="D16" s="428">
        <v>1321</v>
      </c>
      <c r="E16" s="428">
        <v>1334</v>
      </c>
      <c r="F16" s="428" t="s">
        <v>119</v>
      </c>
      <c r="G16" s="428">
        <v>26</v>
      </c>
      <c r="H16" s="428">
        <v>73</v>
      </c>
      <c r="I16" s="428">
        <v>35</v>
      </c>
      <c r="J16" s="428">
        <v>38</v>
      </c>
      <c r="K16" s="428" t="s">
        <v>177</v>
      </c>
      <c r="L16" s="428">
        <v>3</v>
      </c>
      <c r="M16" s="428">
        <v>5</v>
      </c>
      <c r="N16" s="428">
        <v>2</v>
      </c>
      <c r="O16" s="428">
        <v>3</v>
      </c>
      <c r="P16" s="429" t="s">
        <v>238</v>
      </c>
      <c r="Q16" s="428">
        <v>394</v>
      </c>
      <c r="R16" s="428">
        <v>865</v>
      </c>
      <c r="S16" s="428">
        <v>398</v>
      </c>
      <c r="T16" s="428">
        <v>467</v>
      </c>
      <c r="U16" s="428" t="s">
        <v>221</v>
      </c>
      <c r="V16" s="428">
        <v>32</v>
      </c>
      <c r="W16" s="428">
        <v>84</v>
      </c>
      <c r="X16" s="428">
        <v>39</v>
      </c>
      <c r="Y16" s="428">
        <v>45</v>
      </c>
      <c r="Z16" s="429" t="s">
        <v>289</v>
      </c>
      <c r="AA16" s="428">
        <v>178</v>
      </c>
      <c r="AB16" s="428">
        <v>401</v>
      </c>
      <c r="AC16" s="428">
        <v>184</v>
      </c>
      <c r="AD16" s="428">
        <v>217</v>
      </c>
      <c r="AE16" s="428" t="s">
        <v>275</v>
      </c>
      <c r="AF16" s="428">
        <v>4</v>
      </c>
      <c r="AG16" s="428">
        <v>13</v>
      </c>
      <c r="AH16" s="428">
        <v>8</v>
      </c>
      <c r="AI16" s="428">
        <v>5</v>
      </c>
      <c r="AJ16" s="429"/>
      <c r="AK16" s="428"/>
      <c r="AL16" s="428"/>
      <c r="AM16" s="428"/>
      <c r="AN16" s="428"/>
      <c r="AO16" s="428" t="s">
        <v>310</v>
      </c>
      <c r="AP16" s="428">
        <v>395</v>
      </c>
      <c r="AQ16" s="428">
        <v>1022</v>
      </c>
      <c r="AR16" s="428">
        <v>507</v>
      </c>
      <c r="AS16" s="428">
        <v>515</v>
      </c>
      <c r="AT16" s="441"/>
      <c r="AU16" s="441"/>
      <c r="AV16" s="441"/>
      <c r="AW16" s="441"/>
      <c r="AX16" s="441"/>
    </row>
    <row r="17" spans="1:50" ht="19.5" customHeight="1">
      <c r="A17" s="428"/>
      <c r="B17" s="428"/>
      <c r="C17" s="428"/>
      <c r="D17" s="428"/>
      <c r="E17" s="428"/>
      <c r="F17" s="428" t="s">
        <v>121</v>
      </c>
      <c r="G17" s="428">
        <v>61</v>
      </c>
      <c r="H17" s="428">
        <v>125</v>
      </c>
      <c r="I17" s="428">
        <v>72</v>
      </c>
      <c r="J17" s="428">
        <v>53</v>
      </c>
      <c r="K17" s="428" t="s">
        <v>178</v>
      </c>
      <c r="L17" s="428">
        <v>29</v>
      </c>
      <c r="M17" s="428">
        <v>63</v>
      </c>
      <c r="N17" s="428">
        <v>34</v>
      </c>
      <c r="O17" s="428">
        <v>29</v>
      </c>
      <c r="P17" s="429"/>
      <c r="Q17" s="428"/>
      <c r="R17" s="428"/>
      <c r="S17" s="428"/>
      <c r="T17" s="428"/>
      <c r="U17" s="428" t="s">
        <v>223</v>
      </c>
      <c r="V17" s="428">
        <v>39</v>
      </c>
      <c r="W17" s="428">
        <v>82</v>
      </c>
      <c r="X17" s="428">
        <v>40</v>
      </c>
      <c r="Y17" s="428">
        <v>42</v>
      </c>
      <c r="Z17" s="429" t="s">
        <v>290</v>
      </c>
      <c r="AA17" s="428">
        <v>58</v>
      </c>
      <c r="AB17" s="428">
        <v>145</v>
      </c>
      <c r="AC17" s="428">
        <v>70</v>
      </c>
      <c r="AD17" s="428">
        <v>75</v>
      </c>
      <c r="AE17" s="428" t="s">
        <v>277</v>
      </c>
      <c r="AF17" s="428">
        <v>74</v>
      </c>
      <c r="AG17" s="428">
        <v>120</v>
      </c>
      <c r="AH17" s="428">
        <v>62</v>
      </c>
      <c r="AI17" s="428">
        <v>58</v>
      </c>
      <c r="AJ17" s="429"/>
      <c r="AK17" s="428"/>
      <c r="AL17" s="428"/>
      <c r="AM17" s="428"/>
      <c r="AN17" s="428"/>
      <c r="AO17" s="428" t="s">
        <v>980</v>
      </c>
      <c r="AP17" s="428">
        <v>385</v>
      </c>
      <c r="AQ17" s="428">
        <v>949</v>
      </c>
      <c r="AR17" s="428">
        <v>465</v>
      </c>
      <c r="AS17" s="428">
        <v>484</v>
      </c>
      <c r="AT17" s="436"/>
      <c r="AU17" s="436"/>
      <c r="AV17" s="436"/>
      <c r="AW17" s="436"/>
      <c r="AX17" s="436"/>
    </row>
    <row r="18" spans="1:50" ht="19.5" customHeight="1">
      <c r="A18" s="428" t="s">
        <v>137</v>
      </c>
      <c r="B18" s="428"/>
      <c r="C18" s="428" t="s">
        <v>137</v>
      </c>
      <c r="D18" s="428"/>
      <c r="E18" s="428"/>
      <c r="F18" s="428" t="s">
        <v>123</v>
      </c>
      <c r="G18" s="428">
        <v>9</v>
      </c>
      <c r="H18" s="428">
        <v>16</v>
      </c>
      <c r="I18" s="428">
        <v>8</v>
      </c>
      <c r="J18" s="428">
        <v>8</v>
      </c>
      <c r="K18" s="428" t="s">
        <v>180</v>
      </c>
      <c r="L18" s="428">
        <v>38</v>
      </c>
      <c r="M18" s="428">
        <v>84</v>
      </c>
      <c r="N18" s="428">
        <v>38</v>
      </c>
      <c r="O18" s="428">
        <v>46</v>
      </c>
      <c r="P18" s="429"/>
      <c r="Q18" s="428"/>
      <c r="R18" s="428"/>
      <c r="S18" s="428"/>
      <c r="T18" s="428"/>
      <c r="U18" s="428" t="s">
        <v>123</v>
      </c>
      <c r="V18" s="428">
        <v>3</v>
      </c>
      <c r="W18" s="428">
        <v>7</v>
      </c>
      <c r="X18" s="428">
        <v>3</v>
      </c>
      <c r="Y18" s="428">
        <v>4</v>
      </c>
      <c r="Z18" s="429" t="s">
        <v>291</v>
      </c>
      <c r="AA18" s="428">
        <v>10</v>
      </c>
      <c r="AB18" s="428">
        <v>23</v>
      </c>
      <c r="AC18" s="428">
        <v>11</v>
      </c>
      <c r="AD18" s="428">
        <v>12</v>
      </c>
      <c r="AE18" s="428" t="s">
        <v>979</v>
      </c>
      <c r="AF18" s="428">
        <v>1</v>
      </c>
      <c r="AG18" s="428">
        <v>1</v>
      </c>
      <c r="AH18" s="428">
        <v>1</v>
      </c>
      <c r="AI18" s="428">
        <v>0</v>
      </c>
      <c r="AJ18" s="432" t="s">
        <v>321</v>
      </c>
      <c r="AK18" s="431">
        <v>2751</v>
      </c>
      <c r="AL18" s="431">
        <v>6646</v>
      </c>
      <c r="AM18" s="431">
        <v>3221</v>
      </c>
      <c r="AN18" s="431">
        <v>3425</v>
      </c>
      <c r="AO18" s="428" t="s">
        <v>981</v>
      </c>
      <c r="AP18" s="428">
        <v>208</v>
      </c>
      <c r="AQ18" s="428">
        <v>455</v>
      </c>
      <c r="AR18" s="428">
        <v>231</v>
      </c>
      <c r="AS18" s="428">
        <v>224</v>
      </c>
      <c r="AT18" s="436"/>
      <c r="AU18" s="436"/>
      <c r="AV18" s="436"/>
      <c r="AW18" s="436"/>
      <c r="AX18" s="436"/>
    </row>
    <row r="19" spans="1:50" ht="19.5" customHeight="1">
      <c r="A19" s="431" t="s">
        <v>139</v>
      </c>
      <c r="B19" s="431">
        <v>2327</v>
      </c>
      <c r="C19" s="431">
        <v>5394</v>
      </c>
      <c r="D19" s="431">
        <v>2750</v>
      </c>
      <c r="E19" s="431">
        <v>2644</v>
      </c>
      <c r="F19" s="428" t="s">
        <v>125</v>
      </c>
      <c r="G19" s="428">
        <v>53</v>
      </c>
      <c r="H19" s="428">
        <v>109</v>
      </c>
      <c r="I19" s="428">
        <v>48</v>
      </c>
      <c r="J19" s="428">
        <v>61</v>
      </c>
      <c r="K19" s="428" t="s">
        <v>976</v>
      </c>
      <c r="L19" s="428">
        <v>21</v>
      </c>
      <c r="M19" s="428">
        <v>49</v>
      </c>
      <c r="N19" s="428">
        <v>28</v>
      </c>
      <c r="O19" s="428">
        <v>21</v>
      </c>
      <c r="P19" s="442" t="s">
        <v>241</v>
      </c>
      <c r="Q19" s="431">
        <v>601</v>
      </c>
      <c r="R19" s="431">
        <v>1006</v>
      </c>
      <c r="S19" s="431">
        <v>613</v>
      </c>
      <c r="T19" s="431">
        <v>393</v>
      </c>
      <c r="U19" s="428" t="s">
        <v>226</v>
      </c>
      <c r="V19" s="428">
        <v>13</v>
      </c>
      <c r="W19" s="428">
        <v>26</v>
      </c>
      <c r="X19" s="428">
        <v>12</v>
      </c>
      <c r="Y19" s="428">
        <v>14</v>
      </c>
      <c r="Z19" s="429" t="s">
        <v>293</v>
      </c>
      <c r="AA19" s="428">
        <v>12</v>
      </c>
      <c r="AB19" s="428">
        <v>25</v>
      </c>
      <c r="AC19" s="428">
        <v>15</v>
      </c>
      <c r="AD19" s="428">
        <v>10</v>
      </c>
      <c r="AE19" s="428" t="s">
        <v>153</v>
      </c>
      <c r="AF19" s="428">
        <v>3</v>
      </c>
      <c r="AG19" s="428">
        <v>4</v>
      </c>
      <c r="AH19" s="428">
        <v>2</v>
      </c>
      <c r="AI19" s="428">
        <v>2</v>
      </c>
      <c r="AJ19" s="429" t="s">
        <v>294</v>
      </c>
      <c r="AK19" s="428">
        <v>509</v>
      </c>
      <c r="AL19" s="428">
        <v>1264</v>
      </c>
      <c r="AM19" s="428">
        <v>628</v>
      </c>
      <c r="AN19" s="428">
        <v>636</v>
      </c>
      <c r="AO19" s="436"/>
      <c r="AP19" s="436"/>
      <c r="AQ19" s="436"/>
      <c r="AR19" s="436"/>
      <c r="AS19" s="436"/>
      <c r="AT19" s="436"/>
      <c r="AU19" s="436"/>
      <c r="AV19" s="436"/>
      <c r="AW19" s="436"/>
      <c r="AX19" s="436"/>
    </row>
    <row r="20" spans="1:50" ht="19.5" customHeight="1">
      <c r="A20" s="428" t="s">
        <v>141</v>
      </c>
      <c r="B20" s="428">
        <v>26</v>
      </c>
      <c r="C20" s="428">
        <v>40</v>
      </c>
      <c r="D20" s="428">
        <v>28</v>
      </c>
      <c r="E20" s="428">
        <v>12</v>
      </c>
      <c r="F20" s="428" t="s">
        <v>127</v>
      </c>
      <c r="G20" s="428">
        <v>5</v>
      </c>
      <c r="H20" s="428">
        <v>14</v>
      </c>
      <c r="I20" s="428">
        <v>8</v>
      </c>
      <c r="J20" s="428">
        <v>6</v>
      </c>
      <c r="K20" s="428" t="s">
        <v>977</v>
      </c>
      <c r="L20" s="428">
        <v>1</v>
      </c>
      <c r="M20" s="428">
        <v>4</v>
      </c>
      <c r="N20" s="428">
        <v>2</v>
      </c>
      <c r="O20" s="428">
        <v>2</v>
      </c>
      <c r="P20" s="443" t="s">
        <v>118</v>
      </c>
      <c r="Q20" s="428">
        <v>6</v>
      </c>
      <c r="R20" s="428">
        <v>19</v>
      </c>
      <c r="S20" s="428">
        <v>8</v>
      </c>
      <c r="T20" s="428">
        <v>11</v>
      </c>
      <c r="U20" s="428" t="s">
        <v>228</v>
      </c>
      <c r="V20" s="428">
        <v>3</v>
      </c>
      <c r="W20" s="428">
        <v>7</v>
      </c>
      <c r="X20" s="428">
        <v>2</v>
      </c>
      <c r="Y20" s="428">
        <v>5</v>
      </c>
      <c r="Z20" s="429" t="s">
        <v>295</v>
      </c>
      <c r="AA20" s="428">
        <v>53</v>
      </c>
      <c r="AB20" s="428">
        <v>100</v>
      </c>
      <c r="AC20" s="428">
        <v>41</v>
      </c>
      <c r="AD20" s="428">
        <v>59</v>
      </c>
      <c r="AE20" s="428" t="s">
        <v>281</v>
      </c>
      <c r="AF20" s="428">
        <v>3</v>
      </c>
      <c r="AG20" s="428">
        <v>8</v>
      </c>
      <c r="AH20" s="428">
        <v>5</v>
      </c>
      <c r="AI20" s="428">
        <v>3</v>
      </c>
      <c r="AJ20" s="429" t="s">
        <v>296</v>
      </c>
      <c r="AK20" s="428">
        <v>429</v>
      </c>
      <c r="AL20" s="428">
        <v>997</v>
      </c>
      <c r="AM20" s="428">
        <v>499</v>
      </c>
      <c r="AN20" s="428">
        <v>498</v>
      </c>
      <c r="AO20" s="436"/>
      <c r="AP20" s="436"/>
      <c r="AQ20" s="436"/>
      <c r="AR20" s="436"/>
      <c r="AS20" s="436"/>
      <c r="AT20" s="436"/>
      <c r="AU20" s="436"/>
      <c r="AV20" s="436"/>
      <c r="AW20" s="436"/>
      <c r="AX20" s="436"/>
    </row>
    <row r="21" spans="1:50" ht="19.5" customHeight="1">
      <c r="A21" s="428" t="s">
        <v>143</v>
      </c>
      <c r="B21" s="428">
        <v>281</v>
      </c>
      <c r="C21" s="428">
        <v>537</v>
      </c>
      <c r="D21" s="428">
        <v>256</v>
      </c>
      <c r="E21" s="428">
        <v>281</v>
      </c>
      <c r="F21" s="428" t="s">
        <v>129</v>
      </c>
      <c r="G21" s="428">
        <v>6</v>
      </c>
      <c r="H21" s="428">
        <v>16</v>
      </c>
      <c r="I21" s="428">
        <v>6</v>
      </c>
      <c r="J21" s="428">
        <v>10</v>
      </c>
      <c r="K21" s="428" t="s">
        <v>181</v>
      </c>
      <c r="L21" s="428">
        <v>5</v>
      </c>
      <c r="M21" s="428">
        <v>10</v>
      </c>
      <c r="N21" s="428">
        <v>5</v>
      </c>
      <c r="O21" s="428">
        <v>5</v>
      </c>
      <c r="P21" s="443" t="s">
        <v>209</v>
      </c>
      <c r="Q21" s="428">
        <v>45</v>
      </c>
      <c r="R21" s="428">
        <v>88</v>
      </c>
      <c r="S21" s="428">
        <v>47</v>
      </c>
      <c r="T21" s="428">
        <v>41</v>
      </c>
      <c r="U21" s="428" t="s">
        <v>132</v>
      </c>
      <c r="V21" s="428">
        <v>4</v>
      </c>
      <c r="W21" s="428">
        <v>12</v>
      </c>
      <c r="X21" s="428">
        <v>7</v>
      </c>
      <c r="Y21" s="428">
        <v>5</v>
      </c>
      <c r="Z21" s="429" t="s">
        <v>297</v>
      </c>
      <c r="AA21" s="428">
        <v>254</v>
      </c>
      <c r="AB21" s="428">
        <v>485</v>
      </c>
      <c r="AC21" s="428">
        <v>238</v>
      </c>
      <c r="AD21" s="428">
        <v>247</v>
      </c>
      <c r="AE21" s="428" t="s">
        <v>283</v>
      </c>
      <c r="AF21" s="428">
        <v>32</v>
      </c>
      <c r="AG21" s="428">
        <v>78</v>
      </c>
      <c r="AH21" s="428">
        <v>40</v>
      </c>
      <c r="AI21" s="428">
        <v>38</v>
      </c>
      <c r="AJ21" s="429" t="s">
        <v>298</v>
      </c>
      <c r="AK21" s="428">
        <v>682</v>
      </c>
      <c r="AL21" s="428">
        <v>1635</v>
      </c>
      <c r="AM21" s="428">
        <v>798</v>
      </c>
      <c r="AN21" s="428">
        <v>837</v>
      </c>
      <c r="AO21" s="431" t="s">
        <v>1019</v>
      </c>
      <c r="AP21" s="431">
        <v>790</v>
      </c>
      <c r="AQ21" s="431">
        <v>2105</v>
      </c>
      <c r="AR21" s="431">
        <v>1044</v>
      </c>
      <c r="AS21" s="431">
        <v>1061</v>
      </c>
      <c r="AT21" s="436"/>
      <c r="AU21" s="436"/>
      <c r="AV21" s="436"/>
      <c r="AW21" s="436"/>
      <c r="AX21" s="436"/>
    </row>
    <row r="22" spans="1:50" ht="19.5" customHeight="1">
      <c r="A22" s="428" t="s">
        <v>144</v>
      </c>
      <c r="B22" s="428">
        <v>316</v>
      </c>
      <c r="C22" s="428">
        <v>660</v>
      </c>
      <c r="D22" s="428">
        <v>345</v>
      </c>
      <c r="E22" s="428">
        <v>315</v>
      </c>
      <c r="F22" s="428"/>
      <c r="G22" s="428"/>
      <c r="H22" s="428"/>
      <c r="I22" s="428"/>
      <c r="J22" s="428"/>
      <c r="K22" s="428" t="s">
        <v>182</v>
      </c>
      <c r="L22" s="428">
        <v>43</v>
      </c>
      <c r="M22" s="428">
        <v>109</v>
      </c>
      <c r="N22" s="428">
        <v>56</v>
      </c>
      <c r="O22" s="428">
        <v>53</v>
      </c>
      <c r="P22" s="443" t="s">
        <v>181</v>
      </c>
      <c r="Q22" s="428">
        <v>78</v>
      </c>
      <c r="R22" s="428">
        <v>144</v>
      </c>
      <c r="S22" s="428">
        <v>82</v>
      </c>
      <c r="T22" s="428">
        <v>62</v>
      </c>
      <c r="U22" s="428" t="s">
        <v>231</v>
      </c>
      <c r="V22" s="428">
        <v>10</v>
      </c>
      <c r="W22" s="428">
        <v>17</v>
      </c>
      <c r="X22" s="428">
        <v>8</v>
      </c>
      <c r="Y22" s="428">
        <v>9</v>
      </c>
      <c r="Z22" s="429" t="s">
        <v>299</v>
      </c>
      <c r="AA22" s="428">
        <v>501</v>
      </c>
      <c r="AB22" s="428">
        <v>1155</v>
      </c>
      <c r="AC22" s="428">
        <v>553</v>
      </c>
      <c r="AD22" s="428">
        <v>602</v>
      </c>
      <c r="AE22" s="428" t="s">
        <v>285</v>
      </c>
      <c r="AF22" s="428">
        <v>30</v>
      </c>
      <c r="AG22" s="428">
        <v>77</v>
      </c>
      <c r="AH22" s="428">
        <v>41</v>
      </c>
      <c r="AI22" s="428">
        <v>36</v>
      </c>
      <c r="AJ22" s="429" t="s">
        <v>302</v>
      </c>
      <c r="AK22" s="428">
        <v>668</v>
      </c>
      <c r="AL22" s="428">
        <v>1521</v>
      </c>
      <c r="AM22" s="428">
        <v>713</v>
      </c>
      <c r="AN22" s="428">
        <v>808</v>
      </c>
      <c r="AO22" s="428" t="s">
        <v>294</v>
      </c>
      <c r="AP22" s="428">
        <v>329</v>
      </c>
      <c r="AQ22" s="428">
        <v>853</v>
      </c>
      <c r="AR22" s="428">
        <v>419</v>
      </c>
      <c r="AS22" s="428">
        <v>434</v>
      </c>
      <c r="AT22" s="436"/>
      <c r="AU22" s="436"/>
      <c r="AV22" s="436"/>
      <c r="AW22" s="436"/>
      <c r="AX22" s="436"/>
    </row>
    <row r="23" spans="1:50" ht="19.5" customHeight="1">
      <c r="A23" s="428" t="s">
        <v>145</v>
      </c>
      <c r="B23" s="428">
        <v>253</v>
      </c>
      <c r="C23" s="428">
        <v>835</v>
      </c>
      <c r="D23" s="428">
        <v>426</v>
      </c>
      <c r="E23" s="428">
        <v>409</v>
      </c>
      <c r="F23" s="428"/>
      <c r="G23" s="428"/>
      <c r="H23" s="428"/>
      <c r="I23" s="428"/>
      <c r="J23" s="428"/>
      <c r="K23" s="428" t="s">
        <v>183</v>
      </c>
      <c r="L23" s="428">
        <v>388</v>
      </c>
      <c r="M23" s="428">
        <v>881</v>
      </c>
      <c r="N23" s="428">
        <v>410</v>
      </c>
      <c r="O23" s="428">
        <v>471</v>
      </c>
      <c r="P23" s="443" t="s">
        <v>242</v>
      </c>
      <c r="Q23" s="428">
        <v>41</v>
      </c>
      <c r="R23" s="428">
        <v>85</v>
      </c>
      <c r="S23" s="428">
        <v>44</v>
      </c>
      <c r="T23" s="428">
        <v>41</v>
      </c>
      <c r="U23" s="428" t="s">
        <v>232</v>
      </c>
      <c r="V23" s="428">
        <v>15</v>
      </c>
      <c r="W23" s="428">
        <v>33</v>
      </c>
      <c r="X23" s="428">
        <v>15</v>
      </c>
      <c r="Y23" s="428">
        <v>18</v>
      </c>
      <c r="Z23" s="429" t="s">
        <v>300</v>
      </c>
      <c r="AA23" s="428">
        <v>178</v>
      </c>
      <c r="AB23" s="428">
        <v>427</v>
      </c>
      <c r="AC23" s="428">
        <v>209</v>
      </c>
      <c r="AD23" s="428">
        <v>218</v>
      </c>
      <c r="AE23" s="428" t="s">
        <v>287</v>
      </c>
      <c r="AF23" s="428">
        <v>33</v>
      </c>
      <c r="AG23" s="428">
        <v>81</v>
      </c>
      <c r="AH23" s="428">
        <v>40</v>
      </c>
      <c r="AI23" s="428">
        <v>41</v>
      </c>
      <c r="AJ23" s="429" t="s">
        <v>310</v>
      </c>
      <c r="AK23" s="428">
        <v>463</v>
      </c>
      <c r="AL23" s="428">
        <v>1229</v>
      </c>
      <c r="AM23" s="428">
        <v>583</v>
      </c>
      <c r="AN23" s="428">
        <v>646</v>
      </c>
      <c r="AO23" s="428" t="s">
        <v>296</v>
      </c>
      <c r="AP23" s="428">
        <v>461</v>
      </c>
      <c r="AQ23" s="428">
        <v>1252</v>
      </c>
      <c r="AR23" s="428">
        <v>625</v>
      </c>
      <c r="AS23" s="428">
        <v>627</v>
      </c>
      <c r="AT23" s="436"/>
      <c r="AU23" s="436"/>
      <c r="AV23" s="436"/>
      <c r="AW23" s="436"/>
      <c r="AX23" s="436"/>
    </row>
    <row r="24" spans="1:50" ht="19.5" customHeight="1">
      <c r="A24" s="428" t="s">
        <v>146</v>
      </c>
      <c r="B24" s="428">
        <v>37</v>
      </c>
      <c r="C24" s="428">
        <v>90</v>
      </c>
      <c r="D24" s="428">
        <v>40</v>
      </c>
      <c r="E24" s="428">
        <v>50</v>
      </c>
      <c r="F24" s="431" t="s">
        <v>134</v>
      </c>
      <c r="G24" s="431">
        <v>154</v>
      </c>
      <c r="H24" s="431">
        <v>360</v>
      </c>
      <c r="I24" s="431">
        <v>170</v>
      </c>
      <c r="J24" s="431">
        <v>190</v>
      </c>
      <c r="K24" s="428"/>
      <c r="L24" s="428"/>
      <c r="M24" s="428"/>
      <c r="N24" s="428"/>
      <c r="O24" s="428"/>
      <c r="P24" s="443" t="s">
        <v>243</v>
      </c>
      <c r="Q24" s="428">
        <v>10</v>
      </c>
      <c r="R24" s="428">
        <v>25</v>
      </c>
      <c r="S24" s="428">
        <v>10</v>
      </c>
      <c r="T24" s="428">
        <v>15</v>
      </c>
      <c r="U24" s="428" t="s">
        <v>234</v>
      </c>
      <c r="V24" s="428">
        <v>2</v>
      </c>
      <c r="W24" s="428">
        <v>3</v>
      </c>
      <c r="X24" s="428">
        <v>1</v>
      </c>
      <c r="Y24" s="428">
        <v>2</v>
      </c>
      <c r="Z24" s="429"/>
      <c r="AA24" s="428"/>
      <c r="AB24" s="428"/>
      <c r="AC24" s="428"/>
      <c r="AD24" s="428"/>
      <c r="AE24" s="428"/>
      <c r="AF24" s="428"/>
      <c r="AG24" s="428"/>
      <c r="AH24" s="428"/>
      <c r="AI24" s="428"/>
      <c r="AJ24" s="429"/>
      <c r="AK24" s="428"/>
      <c r="AL24" s="428"/>
      <c r="AM24" s="428"/>
      <c r="AN24" s="428"/>
      <c r="AO24" s="428"/>
      <c r="AP24" s="428"/>
      <c r="AQ24" s="428"/>
      <c r="AR24" s="428"/>
      <c r="AS24" s="428"/>
      <c r="AT24" s="436"/>
      <c r="AU24" s="436"/>
      <c r="AV24" s="436"/>
      <c r="AW24" s="436"/>
      <c r="AX24" s="436"/>
    </row>
    <row r="25" spans="1:50" ht="19.5" customHeight="1">
      <c r="A25" s="428" t="s">
        <v>148</v>
      </c>
      <c r="B25" s="428">
        <v>383</v>
      </c>
      <c r="C25" s="428">
        <v>865</v>
      </c>
      <c r="D25" s="428">
        <v>442</v>
      </c>
      <c r="E25" s="428">
        <v>423</v>
      </c>
      <c r="F25" s="428" t="s">
        <v>118</v>
      </c>
      <c r="G25" s="428">
        <v>1</v>
      </c>
      <c r="H25" s="428">
        <v>2</v>
      </c>
      <c r="I25" s="428">
        <v>1</v>
      </c>
      <c r="J25" s="428">
        <v>1</v>
      </c>
      <c r="K25" s="428"/>
      <c r="L25" s="428"/>
      <c r="M25" s="428"/>
      <c r="N25" s="428"/>
      <c r="O25" s="428"/>
      <c r="P25" s="443" t="s">
        <v>244</v>
      </c>
      <c r="Q25" s="428">
        <v>2</v>
      </c>
      <c r="R25" s="428">
        <v>2</v>
      </c>
      <c r="S25" s="428">
        <v>2</v>
      </c>
      <c r="T25" s="428">
        <v>0</v>
      </c>
      <c r="U25" s="428" t="s">
        <v>236</v>
      </c>
      <c r="V25" s="428">
        <v>4</v>
      </c>
      <c r="W25" s="428">
        <v>10</v>
      </c>
      <c r="X25" s="428">
        <v>4</v>
      </c>
      <c r="Y25" s="428">
        <v>6</v>
      </c>
      <c r="Z25" s="429"/>
      <c r="AA25" s="428"/>
      <c r="AB25" s="428"/>
      <c r="AC25" s="428"/>
      <c r="AD25" s="428"/>
      <c r="AE25" s="428"/>
      <c r="AF25" s="428"/>
      <c r="AG25" s="428"/>
      <c r="AH25" s="428"/>
      <c r="AI25" s="428"/>
      <c r="AJ25" s="429"/>
      <c r="AK25" s="428"/>
      <c r="AL25" s="428"/>
      <c r="AM25" s="428"/>
      <c r="AN25" s="428"/>
      <c r="AO25" s="428"/>
      <c r="AP25" s="428"/>
      <c r="AQ25" s="428"/>
      <c r="AR25" s="428"/>
      <c r="AS25" s="428"/>
      <c r="AT25" s="436"/>
      <c r="AU25" s="436"/>
      <c r="AV25" s="436"/>
      <c r="AW25" s="436"/>
      <c r="AX25" s="436"/>
    </row>
    <row r="26" spans="1:50" ht="19.5" customHeight="1">
      <c r="A26" s="428" t="s">
        <v>150</v>
      </c>
      <c r="B26" s="428">
        <v>349</v>
      </c>
      <c r="C26" s="428">
        <v>810</v>
      </c>
      <c r="D26" s="428">
        <v>404</v>
      </c>
      <c r="E26" s="428">
        <v>406</v>
      </c>
      <c r="F26" s="428" t="s">
        <v>136</v>
      </c>
      <c r="G26" s="428">
        <v>23</v>
      </c>
      <c r="H26" s="428">
        <v>55</v>
      </c>
      <c r="I26" s="428">
        <v>24</v>
      </c>
      <c r="J26" s="428">
        <v>31</v>
      </c>
      <c r="K26" s="431" t="s">
        <v>184</v>
      </c>
      <c r="L26" s="431">
        <v>1674</v>
      </c>
      <c r="M26" s="431">
        <v>3941</v>
      </c>
      <c r="N26" s="431">
        <v>1907</v>
      </c>
      <c r="O26" s="431">
        <v>2034</v>
      </c>
      <c r="P26" s="443" t="s">
        <v>245</v>
      </c>
      <c r="Q26" s="428">
        <v>4</v>
      </c>
      <c r="R26" s="428">
        <v>13</v>
      </c>
      <c r="S26" s="428">
        <v>7</v>
      </c>
      <c r="T26" s="428">
        <v>6</v>
      </c>
      <c r="U26" s="428" t="s">
        <v>237</v>
      </c>
      <c r="V26" s="428">
        <v>8</v>
      </c>
      <c r="W26" s="428">
        <v>13</v>
      </c>
      <c r="X26" s="428">
        <v>6</v>
      </c>
      <c r="Y26" s="428">
        <v>7</v>
      </c>
      <c r="Z26" s="432" t="s">
        <v>303</v>
      </c>
      <c r="AA26" s="431">
        <v>433</v>
      </c>
      <c r="AB26" s="431">
        <v>992</v>
      </c>
      <c r="AC26" s="431">
        <v>479</v>
      </c>
      <c r="AD26" s="431">
        <v>513</v>
      </c>
      <c r="AE26" s="431" t="s">
        <v>292</v>
      </c>
      <c r="AF26" s="431">
        <v>778</v>
      </c>
      <c r="AG26" s="431">
        <v>1896</v>
      </c>
      <c r="AH26" s="431">
        <v>916</v>
      </c>
      <c r="AI26" s="431">
        <v>980</v>
      </c>
      <c r="AJ26" s="432" t="s">
        <v>322</v>
      </c>
      <c r="AK26" s="431">
        <v>1956</v>
      </c>
      <c r="AL26" s="431">
        <v>4271</v>
      </c>
      <c r="AM26" s="431">
        <v>2216</v>
      </c>
      <c r="AN26" s="431">
        <v>2055</v>
      </c>
      <c r="AO26" s="431" t="s">
        <v>1020</v>
      </c>
      <c r="AP26" s="431">
        <v>1031</v>
      </c>
      <c r="AQ26" s="431">
        <v>2359</v>
      </c>
      <c r="AR26" s="431">
        <v>1236</v>
      </c>
      <c r="AS26" s="431">
        <v>1123</v>
      </c>
      <c r="AT26" s="436"/>
      <c r="AU26" s="436"/>
      <c r="AV26" s="436"/>
      <c r="AW26" s="436"/>
      <c r="AX26" s="436"/>
    </row>
    <row r="27" spans="1:50" ht="19.5" customHeight="1">
      <c r="A27" s="428" t="s">
        <v>152</v>
      </c>
      <c r="B27" s="428">
        <v>47</v>
      </c>
      <c r="C27" s="428">
        <v>88</v>
      </c>
      <c r="D27" s="428">
        <v>48</v>
      </c>
      <c r="E27" s="428">
        <v>40</v>
      </c>
      <c r="F27" s="428" t="s">
        <v>138</v>
      </c>
      <c r="G27" s="428">
        <v>44</v>
      </c>
      <c r="H27" s="428">
        <v>111</v>
      </c>
      <c r="I27" s="428">
        <v>51</v>
      </c>
      <c r="J27" s="428">
        <v>60</v>
      </c>
      <c r="K27" s="428" t="s">
        <v>186</v>
      </c>
      <c r="L27" s="428">
        <v>27</v>
      </c>
      <c r="M27" s="428">
        <v>65</v>
      </c>
      <c r="N27" s="428">
        <v>31</v>
      </c>
      <c r="O27" s="428">
        <v>34</v>
      </c>
      <c r="P27" s="443" t="s">
        <v>246</v>
      </c>
      <c r="Q27" s="428">
        <v>77</v>
      </c>
      <c r="R27" s="428">
        <v>145</v>
      </c>
      <c r="S27" s="428">
        <v>87</v>
      </c>
      <c r="T27" s="428">
        <v>58</v>
      </c>
      <c r="U27" s="428" t="s">
        <v>239</v>
      </c>
      <c r="V27" s="428">
        <v>106</v>
      </c>
      <c r="W27" s="428">
        <v>265</v>
      </c>
      <c r="X27" s="428">
        <v>128</v>
      </c>
      <c r="Y27" s="428">
        <v>137</v>
      </c>
      <c r="Z27" s="444" t="s">
        <v>304</v>
      </c>
      <c r="AA27" s="428">
        <v>11</v>
      </c>
      <c r="AB27" s="428">
        <v>20</v>
      </c>
      <c r="AC27" s="428">
        <v>12</v>
      </c>
      <c r="AD27" s="428">
        <v>8</v>
      </c>
      <c r="AE27" s="428" t="s">
        <v>294</v>
      </c>
      <c r="AF27" s="428">
        <v>304</v>
      </c>
      <c r="AG27" s="428">
        <v>749</v>
      </c>
      <c r="AH27" s="428">
        <v>355</v>
      </c>
      <c r="AI27" s="428">
        <v>394</v>
      </c>
      <c r="AJ27" s="429" t="s">
        <v>294</v>
      </c>
      <c r="AK27" s="428">
        <v>421</v>
      </c>
      <c r="AL27" s="428">
        <v>893</v>
      </c>
      <c r="AM27" s="428">
        <v>443</v>
      </c>
      <c r="AN27" s="428">
        <v>450</v>
      </c>
      <c r="AO27" s="428" t="s">
        <v>294</v>
      </c>
      <c r="AP27" s="428">
        <v>196</v>
      </c>
      <c r="AQ27" s="428">
        <v>374</v>
      </c>
      <c r="AR27" s="428">
        <v>231</v>
      </c>
      <c r="AS27" s="428">
        <v>143</v>
      </c>
      <c r="AT27" s="436"/>
      <c r="AU27" s="436"/>
      <c r="AV27" s="436"/>
      <c r="AW27" s="436"/>
      <c r="AX27" s="436"/>
    </row>
    <row r="28" spans="1:50" ht="19.5" customHeight="1">
      <c r="A28" s="428" t="s">
        <v>153</v>
      </c>
      <c r="B28" s="428">
        <v>218</v>
      </c>
      <c r="C28" s="428">
        <v>493</v>
      </c>
      <c r="D28" s="428">
        <v>261</v>
      </c>
      <c r="E28" s="428">
        <v>232</v>
      </c>
      <c r="F28" s="428" t="s">
        <v>132</v>
      </c>
      <c r="G28" s="428">
        <v>16</v>
      </c>
      <c r="H28" s="428">
        <v>31</v>
      </c>
      <c r="I28" s="428">
        <v>15</v>
      </c>
      <c r="J28" s="428">
        <v>16</v>
      </c>
      <c r="K28" s="428" t="s">
        <v>187</v>
      </c>
      <c r="L28" s="428">
        <v>9</v>
      </c>
      <c r="M28" s="428">
        <v>29</v>
      </c>
      <c r="N28" s="428">
        <v>15</v>
      </c>
      <c r="O28" s="428">
        <v>14</v>
      </c>
      <c r="P28" s="443" t="s">
        <v>247</v>
      </c>
      <c r="Q28" s="428">
        <v>39</v>
      </c>
      <c r="R28" s="428">
        <v>58</v>
      </c>
      <c r="S28" s="428">
        <v>37</v>
      </c>
      <c r="T28" s="428">
        <v>21</v>
      </c>
      <c r="U28" s="428" t="s">
        <v>240</v>
      </c>
      <c r="V28" s="428">
        <v>27</v>
      </c>
      <c r="W28" s="428">
        <v>69</v>
      </c>
      <c r="X28" s="428">
        <v>34</v>
      </c>
      <c r="Y28" s="428">
        <v>35</v>
      </c>
      <c r="Z28" s="429" t="s">
        <v>306</v>
      </c>
      <c r="AA28" s="428">
        <v>35</v>
      </c>
      <c r="AB28" s="428">
        <v>78</v>
      </c>
      <c r="AC28" s="428">
        <v>35</v>
      </c>
      <c r="AD28" s="428">
        <v>43</v>
      </c>
      <c r="AE28" s="428" t="s">
        <v>296</v>
      </c>
      <c r="AF28" s="428">
        <v>225</v>
      </c>
      <c r="AG28" s="428">
        <v>557</v>
      </c>
      <c r="AH28" s="428">
        <v>273</v>
      </c>
      <c r="AI28" s="428">
        <v>284</v>
      </c>
      <c r="AJ28" s="429" t="s">
        <v>296</v>
      </c>
      <c r="AK28" s="428">
        <v>372</v>
      </c>
      <c r="AL28" s="428">
        <v>858</v>
      </c>
      <c r="AM28" s="428">
        <v>425</v>
      </c>
      <c r="AN28" s="428">
        <v>433</v>
      </c>
      <c r="AO28" s="428" t="s">
        <v>296</v>
      </c>
      <c r="AP28" s="428">
        <v>403</v>
      </c>
      <c r="AQ28" s="428">
        <v>925</v>
      </c>
      <c r="AR28" s="428">
        <v>450</v>
      </c>
      <c r="AS28" s="428">
        <v>475</v>
      </c>
      <c r="AT28" s="436"/>
      <c r="AU28" s="436"/>
      <c r="AV28" s="436"/>
      <c r="AW28" s="436"/>
      <c r="AX28" s="436"/>
    </row>
    <row r="29" spans="1:50" ht="19.5" customHeight="1">
      <c r="A29" s="428" t="s">
        <v>155</v>
      </c>
      <c r="B29" s="428">
        <v>146</v>
      </c>
      <c r="C29" s="428">
        <v>300</v>
      </c>
      <c r="D29" s="428">
        <v>169</v>
      </c>
      <c r="E29" s="428">
        <v>131</v>
      </c>
      <c r="F29" s="428" t="s">
        <v>140</v>
      </c>
      <c r="G29" s="428">
        <v>58</v>
      </c>
      <c r="H29" s="428">
        <v>139</v>
      </c>
      <c r="I29" s="428">
        <v>70</v>
      </c>
      <c r="J29" s="428">
        <v>69</v>
      </c>
      <c r="K29" s="428" t="s">
        <v>189</v>
      </c>
      <c r="L29" s="428">
        <v>9</v>
      </c>
      <c r="M29" s="428">
        <v>20</v>
      </c>
      <c r="N29" s="428">
        <v>10</v>
      </c>
      <c r="O29" s="428">
        <v>10</v>
      </c>
      <c r="P29" s="443" t="s">
        <v>248</v>
      </c>
      <c r="Q29" s="428">
        <v>203</v>
      </c>
      <c r="R29" s="428">
        <v>254</v>
      </c>
      <c r="S29" s="428">
        <v>180</v>
      </c>
      <c r="T29" s="428">
        <v>74</v>
      </c>
      <c r="U29" s="428"/>
      <c r="V29" s="428"/>
      <c r="W29" s="428"/>
      <c r="X29" s="428"/>
      <c r="Y29" s="428"/>
      <c r="Z29" s="429" t="s">
        <v>207</v>
      </c>
      <c r="AA29" s="428">
        <v>36</v>
      </c>
      <c r="AB29" s="428">
        <v>92</v>
      </c>
      <c r="AC29" s="428">
        <v>47</v>
      </c>
      <c r="AD29" s="428">
        <v>45</v>
      </c>
      <c r="AE29" s="428" t="s">
        <v>298</v>
      </c>
      <c r="AF29" s="428">
        <v>249</v>
      </c>
      <c r="AG29" s="428">
        <v>590</v>
      </c>
      <c r="AH29" s="428">
        <v>288</v>
      </c>
      <c r="AI29" s="428">
        <v>302</v>
      </c>
      <c r="AJ29" s="429" t="s">
        <v>298</v>
      </c>
      <c r="AK29" s="428">
        <v>443</v>
      </c>
      <c r="AL29" s="428">
        <v>1133</v>
      </c>
      <c r="AM29" s="428">
        <v>577</v>
      </c>
      <c r="AN29" s="428">
        <v>556</v>
      </c>
      <c r="AO29" s="428" t="s">
        <v>298</v>
      </c>
      <c r="AP29" s="428">
        <v>432</v>
      </c>
      <c r="AQ29" s="428">
        <v>1060</v>
      </c>
      <c r="AR29" s="428">
        <v>555</v>
      </c>
      <c r="AS29" s="428">
        <v>505</v>
      </c>
      <c r="AT29" s="436"/>
      <c r="AU29" s="436"/>
      <c r="AV29" s="436"/>
      <c r="AW29" s="436"/>
      <c r="AX29" s="436"/>
    </row>
    <row r="30" spans="1:50" ht="19.5" customHeight="1">
      <c r="A30" s="428" t="s">
        <v>157</v>
      </c>
      <c r="B30" s="428">
        <v>104</v>
      </c>
      <c r="C30" s="428">
        <v>257</v>
      </c>
      <c r="D30" s="428">
        <v>127</v>
      </c>
      <c r="E30" s="428">
        <v>130</v>
      </c>
      <c r="F30" s="428" t="s">
        <v>142</v>
      </c>
      <c r="G30" s="428">
        <v>12</v>
      </c>
      <c r="H30" s="428">
        <v>22</v>
      </c>
      <c r="I30" s="428">
        <v>9</v>
      </c>
      <c r="J30" s="428">
        <v>13</v>
      </c>
      <c r="K30" s="428" t="s">
        <v>191</v>
      </c>
      <c r="L30" s="428">
        <v>15</v>
      </c>
      <c r="M30" s="428">
        <v>43</v>
      </c>
      <c r="N30" s="428">
        <v>20</v>
      </c>
      <c r="O30" s="428">
        <v>23</v>
      </c>
      <c r="P30" s="443" t="s">
        <v>249</v>
      </c>
      <c r="Q30" s="428">
        <v>96</v>
      </c>
      <c r="R30" s="428">
        <v>173</v>
      </c>
      <c r="S30" s="428">
        <v>109</v>
      </c>
      <c r="T30" s="428">
        <v>64</v>
      </c>
      <c r="U30" s="428"/>
      <c r="V30" s="428"/>
      <c r="W30" s="428"/>
      <c r="X30" s="428"/>
      <c r="Y30" s="428"/>
      <c r="Z30" s="429" t="s">
        <v>307</v>
      </c>
      <c r="AA30" s="428">
        <v>120</v>
      </c>
      <c r="AB30" s="428">
        <v>243</v>
      </c>
      <c r="AC30" s="428">
        <v>125</v>
      </c>
      <c r="AD30" s="428">
        <v>118</v>
      </c>
      <c r="AE30" s="428"/>
      <c r="AF30" s="428"/>
      <c r="AG30" s="428"/>
      <c r="AH30" s="428"/>
      <c r="AI30" s="428"/>
      <c r="AJ30" s="429" t="s">
        <v>302</v>
      </c>
      <c r="AK30" s="428">
        <v>272</v>
      </c>
      <c r="AL30" s="428">
        <v>582</v>
      </c>
      <c r="AM30" s="428">
        <v>307</v>
      </c>
      <c r="AN30" s="428">
        <v>275</v>
      </c>
      <c r="AO30" s="428"/>
      <c r="AP30" s="428"/>
      <c r="AQ30" s="428"/>
      <c r="AR30" s="428"/>
      <c r="AS30" s="428"/>
      <c r="AT30" s="436"/>
      <c r="AU30" s="436"/>
      <c r="AV30" s="436"/>
      <c r="AW30" s="436"/>
      <c r="AX30" s="436"/>
    </row>
    <row r="31" spans="1:50" ht="19.5" customHeight="1">
      <c r="A31" s="428" t="s">
        <v>159</v>
      </c>
      <c r="B31" s="428">
        <v>15</v>
      </c>
      <c r="C31" s="428">
        <v>33</v>
      </c>
      <c r="D31" s="428">
        <v>17</v>
      </c>
      <c r="E31" s="428">
        <v>16</v>
      </c>
      <c r="F31" s="428"/>
      <c r="G31" s="428"/>
      <c r="H31" s="428"/>
      <c r="I31" s="428"/>
      <c r="J31" s="428"/>
      <c r="K31" s="428" t="s">
        <v>193</v>
      </c>
      <c r="L31" s="428">
        <v>62</v>
      </c>
      <c r="M31" s="428">
        <v>166</v>
      </c>
      <c r="N31" s="428">
        <v>81</v>
      </c>
      <c r="O31" s="428">
        <v>85</v>
      </c>
      <c r="P31" s="430"/>
      <c r="Q31" s="428"/>
      <c r="R31" s="428"/>
      <c r="S31" s="428"/>
      <c r="T31" s="428"/>
      <c r="U31" s="432" t="s">
        <v>250</v>
      </c>
      <c r="V31" s="431">
        <v>4015</v>
      </c>
      <c r="W31" s="431">
        <v>9956</v>
      </c>
      <c r="X31" s="431">
        <v>4856</v>
      </c>
      <c r="Y31" s="431">
        <v>5100</v>
      </c>
      <c r="Z31" s="710" t="s">
        <v>308</v>
      </c>
      <c r="AA31" s="428">
        <v>11</v>
      </c>
      <c r="AB31" s="428">
        <v>24</v>
      </c>
      <c r="AC31" s="428">
        <v>10</v>
      </c>
      <c r="AD31" s="428">
        <v>14</v>
      </c>
      <c r="AE31" s="428"/>
      <c r="AF31" s="428"/>
      <c r="AG31" s="428"/>
      <c r="AH31" s="428"/>
      <c r="AI31" s="428"/>
      <c r="AJ31" s="429" t="s">
        <v>310</v>
      </c>
      <c r="AK31" s="428">
        <v>448</v>
      </c>
      <c r="AL31" s="428">
        <v>805</v>
      </c>
      <c r="AM31" s="428">
        <v>464</v>
      </c>
      <c r="AN31" s="428">
        <v>341</v>
      </c>
      <c r="AO31" s="428"/>
      <c r="AP31" s="428"/>
      <c r="AQ31" s="428"/>
      <c r="AR31" s="428"/>
      <c r="AS31" s="428"/>
      <c r="AT31" s="436"/>
      <c r="AU31" s="436"/>
      <c r="AV31" s="436"/>
      <c r="AW31" s="436"/>
      <c r="AX31" s="436"/>
    </row>
    <row r="32" spans="1:50" ht="19.5" customHeight="1">
      <c r="A32" s="428" t="s">
        <v>160</v>
      </c>
      <c r="B32" s="428">
        <v>65</v>
      </c>
      <c r="C32" s="428">
        <v>182</v>
      </c>
      <c r="D32" s="428">
        <v>90</v>
      </c>
      <c r="E32" s="428">
        <v>92</v>
      </c>
      <c r="F32" s="428"/>
      <c r="G32" s="428"/>
      <c r="H32" s="428"/>
      <c r="I32" s="428"/>
      <c r="J32" s="428"/>
      <c r="K32" s="428" t="s">
        <v>195</v>
      </c>
      <c r="L32" s="428">
        <v>32</v>
      </c>
      <c r="M32" s="428">
        <v>77</v>
      </c>
      <c r="N32" s="428">
        <v>40</v>
      </c>
      <c r="O32" s="428">
        <v>37</v>
      </c>
      <c r="P32" s="430"/>
      <c r="Q32" s="428"/>
      <c r="R32" s="428"/>
      <c r="S32" s="428"/>
      <c r="T32" s="428"/>
      <c r="U32" s="429" t="s">
        <v>252</v>
      </c>
      <c r="V32" s="428">
        <v>78</v>
      </c>
      <c r="W32" s="428">
        <v>188</v>
      </c>
      <c r="X32" s="428">
        <v>99</v>
      </c>
      <c r="Y32" s="428">
        <v>89</v>
      </c>
      <c r="Z32" s="710" t="s">
        <v>309</v>
      </c>
      <c r="AA32" s="428">
        <v>14</v>
      </c>
      <c r="AB32" s="428">
        <v>37</v>
      </c>
      <c r="AC32" s="428">
        <v>13</v>
      </c>
      <c r="AD32" s="428">
        <v>24</v>
      </c>
      <c r="AE32" s="431" t="s">
        <v>301</v>
      </c>
      <c r="AF32" s="431">
        <v>1594</v>
      </c>
      <c r="AG32" s="431">
        <v>3930</v>
      </c>
      <c r="AH32" s="431">
        <v>1909</v>
      </c>
      <c r="AI32" s="431">
        <v>2021</v>
      </c>
      <c r="AJ32" s="431"/>
      <c r="AK32" s="431"/>
      <c r="AL32" s="431"/>
      <c r="AM32" s="431"/>
      <c r="AN32" s="431"/>
      <c r="AO32" s="431" t="s">
        <v>1021</v>
      </c>
      <c r="AP32" s="431">
        <v>1867</v>
      </c>
      <c r="AQ32" s="431">
        <v>4614</v>
      </c>
      <c r="AR32" s="431">
        <v>2312</v>
      </c>
      <c r="AS32" s="431">
        <v>2302</v>
      </c>
      <c r="AT32" s="436"/>
      <c r="AU32" s="436"/>
      <c r="AV32" s="436"/>
      <c r="AW32" s="436"/>
      <c r="AX32" s="436"/>
    </row>
    <row r="33" spans="1:50" ht="19.5" customHeight="1">
      <c r="A33" s="428" t="s">
        <v>161</v>
      </c>
      <c r="B33" s="428">
        <v>5</v>
      </c>
      <c r="C33" s="428">
        <v>15</v>
      </c>
      <c r="D33" s="428">
        <v>8</v>
      </c>
      <c r="E33" s="428">
        <v>7</v>
      </c>
      <c r="F33" s="431" t="s">
        <v>147</v>
      </c>
      <c r="G33" s="431">
        <v>1150</v>
      </c>
      <c r="H33" s="431">
        <v>2837</v>
      </c>
      <c r="I33" s="431">
        <v>1454</v>
      </c>
      <c r="J33" s="431">
        <v>1383</v>
      </c>
      <c r="K33" s="428" t="s">
        <v>198</v>
      </c>
      <c r="L33" s="428">
        <v>32</v>
      </c>
      <c r="M33" s="428">
        <v>88</v>
      </c>
      <c r="N33" s="428">
        <v>47</v>
      </c>
      <c r="O33" s="428">
        <v>41</v>
      </c>
      <c r="P33" s="431" t="s">
        <v>185</v>
      </c>
      <c r="Q33" s="431">
        <v>633</v>
      </c>
      <c r="R33" s="431">
        <v>1570</v>
      </c>
      <c r="S33" s="431">
        <v>745</v>
      </c>
      <c r="T33" s="431">
        <v>825</v>
      </c>
      <c r="U33" s="429" t="s">
        <v>253</v>
      </c>
      <c r="V33" s="428">
        <v>160</v>
      </c>
      <c r="W33" s="428">
        <v>431</v>
      </c>
      <c r="X33" s="428">
        <v>227</v>
      </c>
      <c r="Y33" s="428">
        <v>204</v>
      </c>
      <c r="Z33" s="710" t="s">
        <v>311</v>
      </c>
      <c r="AA33" s="428">
        <v>75</v>
      </c>
      <c r="AB33" s="428">
        <v>163</v>
      </c>
      <c r="AC33" s="428">
        <v>73</v>
      </c>
      <c r="AD33" s="428">
        <v>90</v>
      </c>
      <c r="AE33" s="428" t="s">
        <v>294</v>
      </c>
      <c r="AF33" s="428">
        <v>362</v>
      </c>
      <c r="AG33" s="428">
        <v>869</v>
      </c>
      <c r="AH33" s="428">
        <v>414</v>
      </c>
      <c r="AI33" s="428">
        <v>455</v>
      </c>
      <c r="AJ33" s="436"/>
      <c r="AK33" s="436"/>
      <c r="AL33" s="436"/>
      <c r="AM33" s="436"/>
      <c r="AN33" s="436"/>
      <c r="AO33" s="428" t="s">
        <v>294</v>
      </c>
      <c r="AP33" s="428">
        <v>110</v>
      </c>
      <c r="AQ33" s="428">
        <v>208</v>
      </c>
      <c r="AR33" s="428">
        <v>116</v>
      </c>
      <c r="AS33" s="428">
        <v>92</v>
      </c>
      <c r="AT33" s="436"/>
      <c r="AU33" s="436"/>
      <c r="AV33" s="436"/>
      <c r="AW33" s="436"/>
      <c r="AX33" s="436"/>
    </row>
    <row r="34" spans="1:50" ht="19.5" customHeight="1">
      <c r="A34" s="428" t="s">
        <v>163</v>
      </c>
      <c r="B34" s="428">
        <v>79</v>
      </c>
      <c r="C34" s="428">
        <v>180</v>
      </c>
      <c r="D34" s="428">
        <v>85</v>
      </c>
      <c r="E34" s="428">
        <v>95</v>
      </c>
      <c r="F34" s="428" t="s">
        <v>149</v>
      </c>
      <c r="G34" s="428">
        <v>3</v>
      </c>
      <c r="H34" s="428">
        <v>11</v>
      </c>
      <c r="I34" s="428">
        <v>6</v>
      </c>
      <c r="J34" s="428">
        <v>5</v>
      </c>
      <c r="K34" s="429" t="s">
        <v>200</v>
      </c>
      <c r="L34" s="428">
        <v>27</v>
      </c>
      <c r="M34" s="428">
        <v>67</v>
      </c>
      <c r="N34" s="428">
        <v>30</v>
      </c>
      <c r="O34" s="428">
        <v>37</v>
      </c>
      <c r="P34" s="710" t="s">
        <v>123</v>
      </c>
      <c r="Q34" s="428">
        <v>45</v>
      </c>
      <c r="R34" s="428">
        <v>120</v>
      </c>
      <c r="S34" s="428">
        <v>55</v>
      </c>
      <c r="T34" s="428">
        <v>65</v>
      </c>
      <c r="U34" s="429" t="s">
        <v>255</v>
      </c>
      <c r="V34" s="428">
        <v>5</v>
      </c>
      <c r="W34" s="428">
        <v>16</v>
      </c>
      <c r="X34" s="428">
        <v>9</v>
      </c>
      <c r="Y34" s="428">
        <v>7</v>
      </c>
      <c r="Z34" s="710" t="s">
        <v>312</v>
      </c>
      <c r="AA34" s="428">
        <v>13</v>
      </c>
      <c r="AB34" s="428">
        <v>41</v>
      </c>
      <c r="AC34" s="428">
        <v>22</v>
      </c>
      <c r="AD34" s="428">
        <v>19</v>
      </c>
      <c r="AE34" s="428" t="s">
        <v>296</v>
      </c>
      <c r="AF34" s="428">
        <v>439</v>
      </c>
      <c r="AG34" s="428">
        <v>1020</v>
      </c>
      <c r="AH34" s="428">
        <v>497</v>
      </c>
      <c r="AI34" s="428">
        <v>523</v>
      </c>
      <c r="AJ34" s="432" t="s">
        <v>323</v>
      </c>
      <c r="AK34" s="747">
        <v>2434</v>
      </c>
      <c r="AL34" s="747">
        <v>6084</v>
      </c>
      <c r="AM34" s="747">
        <v>3010</v>
      </c>
      <c r="AN34" s="747">
        <v>3074</v>
      </c>
      <c r="AO34" s="428" t="s">
        <v>296</v>
      </c>
      <c r="AP34" s="428">
        <v>587</v>
      </c>
      <c r="AQ34" s="428">
        <v>1353</v>
      </c>
      <c r="AR34" s="428">
        <v>646</v>
      </c>
      <c r="AS34" s="428">
        <v>707</v>
      </c>
      <c r="AT34" s="436"/>
      <c r="AU34" s="436"/>
      <c r="AV34" s="436"/>
      <c r="AW34" s="436"/>
      <c r="AX34" s="436"/>
    </row>
    <row r="35" spans="1:50" ht="19.5" customHeight="1">
      <c r="A35" s="428" t="s">
        <v>165</v>
      </c>
      <c r="B35" s="428">
        <v>3</v>
      </c>
      <c r="C35" s="428">
        <v>9</v>
      </c>
      <c r="D35" s="428">
        <v>4</v>
      </c>
      <c r="E35" s="428">
        <v>5</v>
      </c>
      <c r="F35" s="428" t="s">
        <v>151</v>
      </c>
      <c r="G35" s="428">
        <v>10</v>
      </c>
      <c r="H35" s="428">
        <v>29</v>
      </c>
      <c r="I35" s="428">
        <v>13</v>
      </c>
      <c r="J35" s="428">
        <v>16</v>
      </c>
      <c r="K35" s="429" t="s">
        <v>202</v>
      </c>
      <c r="L35" s="428">
        <v>13</v>
      </c>
      <c r="M35" s="428">
        <v>23</v>
      </c>
      <c r="N35" s="428">
        <v>9</v>
      </c>
      <c r="O35" s="428">
        <v>14</v>
      </c>
      <c r="P35" s="710" t="s">
        <v>188</v>
      </c>
      <c r="Q35" s="428">
        <v>10</v>
      </c>
      <c r="R35" s="428">
        <v>26</v>
      </c>
      <c r="S35" s="428">
        <v>14</v>
      </c>
      <c r="T35" s="428">
        <v>12</v>
      </c>
      <c r="U35" s="429" t="s">
        <v>257</v>
      </c>
      <c r="V35" s="428">
        <v>8</v>
      </c>
      <c r="W35" s="428">
        <v>23</v>
      </c>
      <c r="X35" s="428">
        <v>12</v>
      </c>
      <c r="Y35" s="428">
        <v>11</v>
      </c>
      <c r="Z35" s="710" t="s">
        <v>313</v>
      </c>
      <c r="AA35" s="428">
        <v>12</v>
      </c>
      <c r="AB35" s="428">
        <v>29</v>
      </c>
      <c r="AC35" s="428">
        <v>11</v>
      </c>
      <c r="AD35" s="428">
        <v>18</v>
      </c>
      <c r="AE35" s="428" t="s">
        <v>298</v>
      </c>
      <c r="AF35" s="428">
        <v>411</v>
      </c>
      <c r="AG35" s="428">
        <v>991</v>
      </c>
      <c r="AH35" s="428">
        <v>486</v>
      </c>
      <c r="AI35" s="428">
        <v>505</v>
      </c>
      <c r="AJ35" s="429" t="s">
        <v>294</v>
      </c>
      <c r="AK35" s="428">
        <v>706</v>
      </c>
      <c r="AL35" s="428">
        <v>1918</v>
      </c>
      <c r="AM35" s="428">
        <v>940</v>
      </c>
      <c r="AN35" s="428">
        <v>978</v>
      </c>
      <c r="AO35" s="428" t="s">
        <v>298</v>
      </c>
      <c r="AP35" s="428">
        <v>331</v>
      </c>
      <c r="AQ35" s="428">
        <v>939</v>
      </c>
      <c r="AR35" s="428">
        <v>487</v>
      </c>
      <c r="AS35" s="428">
        <v>452</v>
      </c>
      <c r="AT35" s="436"/>
      <c r="AU35" s="436"/>
      <c r="AV35" s="436"/>
      <c r="AW35" s="436"/>
      <c r="AX35" s="436"/>
    </row>
    <row r="36" spans="1:50" ht="19.5" customHeight="1">
      <c r="A36" s="428"/>
      <c r="B36" s="428"/>
      <c r="C36" s="428"/>
      <c r="D36" s="428"/>
      <c r="E36" s="428"/>
      <c r="F36" s="428" t="s">
        <v>123</v>
      </c>
      <c r="G36" s="428">
        <v>42</v>
      </c>
      <c r="H36" s="428">
        <v>90</v>
      </c>
      <c r="I36" s="428">
        <v>50</v>
      </c>
      <c r="J36" s="428">
        <v>40</v>
      </c>
      <c r="K36" s="429" t="s">
        <v>204</v>
      </c>
      <c r="L36" s="428">
        <v>17</v>
      </c>
      <c r="M36" s="428">
        <v>40</v>
      </c>
      <c r="N36" s="428">
        <v>18</v>
      </c>
      <c r="O36" s="428">
        <v>22</v>
      </c>
      <c r="P36" s="710" t="s">
        <v>190</v>
      </c>
      <c r="Q36" s="428">
        <v>10</v>
      </c>
      <c r="R36" s="428">
        <v>31</v>
      </c>
      <c r="S36" s="428">
        <v>16</v>
      </c>
      <c r="T36" s="428">
        <v>15</v>
      </c>
      <c r="U36" s="429" t="s">
        <v>259</v>
      </c>
      <c r="V36" s="428">
        <v>1</v>
      </c>
      <c r="W36" s="428">
        <v>3</v>
      </c>
      <c r="X36" s="428">
        <v>1</v>
      </c>
      <c r="Y36" s="428">
        <v>2</v>
      </c>
      <c r="Z36" s="710" t="s">
        <v>314</v>
      </c>
      <c r="AA36" s="428">
        <v>2</v>
      </c>
      <c r="AB36" s="428">
        <v>5</v>
      </c>
      <c r="AC36" s="428">
        <v>3</v>
      </c>
      <c r="AD36" s="428">
        <v>2</v>
      </c>
      <c r="AE36" s="428" t="s">
        <v>302</v>
      </c>
      <c r="AF36" s="428">
        <v>382</v>
      </c>
      <c r="AG36" s="428">
        <v>1050</v>
      </c>
      <c r="AH36" s="428">
        <v>512</v>
      </c>
      <c r="AI36" s="428">
        <v>538</v>
      </c>
      <c r="AJ36" s="429" t="s">
        <v>296</v>
      </c>
      <c r="AK36" s="428">
        <v>753</v>
      </c>
      <c r="AL36" s="428">
        <v>1845</v>
      </c>
      <c r="AM36" s="428">
        <v>913</v>
      </c>
      <c r="AN36" s="428">
        <v>932</v>
      </c>
      <c r="AO36" s="428" t="s">
        <v>302</v>
      </c>
      <c r="AP36" s="428">
        <v>469</v>
      </c>
      <c r="AQ36" s="428">
        <v>1168</v>
      </c>
      <c r="AR36" s="428">
        <v>580</v>
      </c>
      <c r="AS36" s="428">
        <v>588</v>
      </c>
      <c r="AT36" s="436"/>
      <c r="AU36" s="436"/>
      <c r="AV36" s="436"/>
      <c r="AW36" s="436"/>
      <c r="AX36" s="436"/>
    </row>
    <row r="37" spans="1:50" ht="19.5" customHeight="1">
      <c r="A37" s="436"/>
      <c r="B37" s="438"/>
      <c r="C37" s="438"/>
      <c r="D37" s="438"/>
      <c r="E37" s="438"/>
      <c r="F37" s="428" t="s">
        <v>154</v>
      </c>
      <c r="G37" s="428">
        <v>199</v>
      </c>
      <c r="H37" s="428">
        <v>536</v>
      </c>
      <c r="I37" s="428">
        <v>283</v>
      </c>
      <c r="J37" s="428">
        <v>253</v>
      </c>
      <c r="K37" s="429" t="s">
        <v>206</v>
      </c>
      <c r="L37" s="428">
        <v>61</v>
      </c>
      <c r="M37" s="428">
        <v>146</v>
      </c>
      <c r="N37" s="428">
        <v>73</v>
      </c>
      <c r="O37" s="428">
        <v>73</v>
      </c>
      <c r="P37" s="710" t="s">
        <v>192</v>
      </c>
      <c r="Q37" s="428">
        <v>14</v>
      </c>
      <c r="R37" s="428">
        <v>31</v>
      </c>
      <c r="S37" s="428">
        <v>13</v>
      </c>
      <c r="T37" s="428">
        <v>18</v>
      </c>
      <c r="U37" s="429" t="s">
        <v>261</v>
      </c>
      <c r="V37" s="428">
        <v>15</v>
      </c>
      <c r="W37" s="428">
        <v>44</v>
      </c>
      <c r="X37" s="428">
        <v>21</v>
      </c>
      <c r="Y37" s="428">
        <v>23</v>
      </c>
      <c r="Z37" s="710" t="s">
        <v>315</v>
      </c>
      <c r="AA37" s="428">
        <v>23</v>
      </c>
      <c r="AB37" s="428">
        <v>55</v>
      </c>
      <c r="AC37" s="428">
        <v>25</v>
      </c>
      <c r="AD37" s="428">
        <v>30</v>
      </c>
      <c r="AE37" s="428"/>
      <c r="AF37" s="428"/>
      <c r="AG37" s="428"/>
      <c r="AH37" s="428"/>
      <c r="AI37" s="428"/>
      <c r="AJ37" s="429" t="s">
        <v>298</v>
      </c>
      <c r="AK37" s="428">
        <v>563</v>
      </c>
      <c r="AL37" s="428">
        <v>1324</v>
      </c>
      <c r="AM37" s="428">
        <v>657</v>
      </c>
      <c r="AN37" s="428">
        <v>667</v>
      </c>
      <c r="AO37" s="445" t="s">
        <v>310</v>
      </c>
      <c r="AP37" s="445">
        <v>370</v>
      </c>
      <c r="AQ37" s="445">
        <v>946</v>
      </c>
      <c r="AR37" s="445">
        <v>483</v>
      </c>
      <c r="AS37" s="445">
        <v>463</v>
      </c>
      <c r="AT37" s="446"/>
      <c r="AU37" s="446"/>
      <c r="AV37" s="446"/>
      <c r="AW37" s="446"/>
      <c r="AX37" s="446"/>
    </row>
    <row r="38" spans="1:50" ht="19.5" customHeight="1">
      <c r="A38" s="431" t="s">
        <v>169</v>
      </c>
      <c r="B38" s="431">
        <v>932</v>
      </c>
      <c r="C38" s="431">
        <v>2226</v>
      </c>
      <c r="D38" s="431">
        <v>1121</v>
      </c>
      <c r="E38" s="431">
        <v>1105</v>
      </c>
      <c r="F38" s="428" t="s">
        <v>156</v>
      </c>
      <c r="G38" s="428">
        <v>23</v>
      </c>
      <c r="H38" s="428">
        <v>68</v>
      </c>
      <c r="I38" s="428">
        <v>28</v>
      </c>
      <c r="J38" s="428">
        <v>40</v>
      </c>
      <c r="K38" s="429" t="s">
        <v>208</v>
      </c>
      <c r="L38" s="428">
        <v>29</v>
      </c>
      <c r="M38" s="428">
        <v>74</v>
      </c>
      <c r="N38" s="428">
        <v>34</v>
      </c>
      <c r="O38" s="428">
        <v>40</v>
      </c>
      <c r="P38" s="710" t="s">
        <v>194</v>
      </c>
      <c r="Q38" s="428">
        <v>4</v>
      </c>
      <c r="R38" s="428">
        <v>10</v>
      </c>
      <c r="S38" s="428">
        <v>4</v>
      </c>
      <c r="T38" s="428">
        <v>6</v>
      </c>
      <c r="U38" s="429" t="s">
        <v>263</v>
      </c>
      <c r="V38" s="428">
        <v>223</v>
      </c>
      <c r="W38" s="428">
        <v>638</v>
      </c>
      <c r="X38" s="428">
        <v>321</v>
      </c>
      <c r="Y38" s="428">
        <v>317</v>
      </c>
      <c r="Z38" s="710" t="s">
        <v>316</v>
      </c>
      <c r="AA38" s="428">
        <v>50</v>
      </c>
      <c r="AB38" s="428">
        <v>129</v>
      </c>
      <c r="AC38" s="428">
        <v>67</v>
      </c>
      <c r="AD38" s="428">
        <v>62</v>
      </c>
      <c r="AE38" s="428"/>
      <c r="AF38" s="428"/>
      <c r="AG38" s="428"/>
      <c r="AH38" s="428"/>
      <c r="AI38" s="428"/>
      <c r="AJ38" s="429" t="s">
        <v>302</v>
      </c>
      <c r="AK38" s="428">
        <v>412</v>
      </c>
      <c r="AL38" s="428">
        <v>997</v>
      </c>
      <c r="AM38" s="428">
        <v>500</v>
      </c>
      <c r="AN38" s="428">
        <v>497</v>
      </c>
      <c r="AO38" s="448" t="s">
        <v>333</v>
      </c>
      <c r="AP38" s="702"/>
      <c r="AQ38" s="702"/>
      <c r="AR38" s="702"/>
      <c r="AS38" s="702"/>
      <c r="AT38" s="702"/>
      <c r="AU38" s="702"/>
      <c r="AV38" s="702"/>
      <c r="AW38" s="703"/>
      <c r="AX38" s="704" t="s">
        <v>940</v>
      </c>
    </row>
    <row r="39" spans="1:50" ht="19.5" customHeight="1">
      <c r="A39" s="445" t="s">
        <v>118</v>
      </c>
      <c r="B39" s="445">
        <v>1</v>
      </c>
      <c r="C39" s="445">
        <v>4</v>
      </c>
      <c r="D39" s="445">
        <v>3</v>
      </c>
      <c r="E39" s="445">
        <v>1</v>
      </c>
      <c r="F39" s="445" t="s">
        <v>158</v>
      </c>
      <c r="G39" s="445">
        <v>180</v>
      </c>
      <c r="H39" s="445">
        <v>372</v>
      </c>
      <c r="I39" s="445">
        <v>205</v>
      </c>
      <c r="J39" s="445">
        <v>167</v>
      </c>
      <c r="K39" s="429" t="s">
        <v>210</v>
      </c>
      <c r="L39" s="428">
        <v>45</v>
      </c>
      <c r="M39" s="428">
        <v>88</v>
      </c>
      <c r="N39" s="428">
        <v>45</v>
      </c>
      <c r="O39" s="428">
        <v>43</v>
      </c>
      <c r="P39" s="710" t="s">
        <v>196</v>
      </c>
      <c r="Q39" s="428">
        <v>8</v>
      </c>
      <c r="R39" s="428">
        <v>18</v>
      </c>
      <c r="S39" s="428">
        <v>6</v>
      </c>
      <c r="T39" s="428">
        <v>12</v>
      </c>
      <c r="U39" s="447" t="s">
        <v>265</v>
      </c>
      <c r="V39" s="445">
        <v>511</v>
      </c>
      <c r="W39" s="445">
        <v>1374</v>
      </c>
      <c r="X39" s="445">
        <v>661</v>
      </c>
      <c r="Y39" s="445">
        <v>713</v>
      </c>
      <c r="Z39" s="711" t="s">
        <v>317</v>
      </c>
      <c r="AA39" s="445">
        <v>31</v>
      </c>
      <c r="AB39" s="445">
        <v>76</v>
      </c>
      <c r="AC39" s="445">
        <v>36</v>
      </c>
      <c r="AD39" s="445">
        <v>40</v>
      </c>
      <c r="AE39" s="431" t="s">
        <v>305</v>
      </c>
      <c r="AF39" s="431">
        <v>1297</v>
      </c>
      <c r="AG39" s="431">
        <v>2919</v>
      </c>
      <c r="AH39" s="431">
        <v>1442</v>
      </c>
      <c r="AI39" s="431">
        <v>1477</v>
      </c>
      <c r="AJ39" s="429"/>
      <c r="AK39" s="428"/>
      <c r="AL39" s="428"/>
      <c r="AM39" s="428"/>
      <c r="AN39" s="428"/>
      <c r="AO39" s="23" t="s">
        <v>334</v>
      </c>
      <c r="AP39" s="440"/>
      <c r="AQ39" s="440"/>
      <c r="AR39" s="440"/>
      <c r="AS39" s="440"/>
      <c r="AT39" s="440"/>
      <c r="AU39" s="440"/>
      <c r="AV39" s="440"/>
      <c r="AW39" s="17"/>
      <c r="AX39" s="440"/>
    </row>
    <row r="40" spans="1:50" ht="19.5" customHeight="1">
      <c r="A40" s="448" t="s">
        <v>333</v>
      </c>
      <c r="K40" s="429" t="s">
        <v>212</v>
      </c>
      <c r="L40" s="428">
        <v>66</v>
      </c>
      <c r="M40" s="428">
        <v>156</v>
      </c>
      <c r="N40" s="428">
        <v>80</v>
      </c>
      <c r="O40" s="428">
        <v>76</v>
      </c>
      <c r="P40" s="710" t="s">
        <v>197</v>
      </c>
      <c r="Q40" s="428">
        <v>22</v>
      </c>
      <c r="R40" s="428">
        <v>58</v>
      </c>
      <c r="S40" s="428">
        <v>25</v>
      </c>
      <c r="T40" s="428">
        <v>33</v>
      </c>
      <c r="U40" s="23" t="s">
        <v>333</v>
      </c>
      <c r="V40" s="434"/>
      <c r="W40" s="434"/>
      <c r="X40" s="434"/>
      <c r="Y40" s="434"/>
      <c r="Z40" s="434"/>
      <c r="AA40" s="434"/>
      <c r="AB40" s="434"/>
      <c r="AC40" s="434"/>
      <c r="AD40" s="434"/>
      <c r="AE40" s="429" t="s">
        <v>294</v>
      </c>
      <c r="AF40" s="429">
        <v>170</v>
      </c>
      <c r="AG40" s="429">
        <v>381</v>
      </c>
      <c r="AH40" s="429">
        <v>197</v>
      </c>
      <c r="AI40" s="429">
        <v>184</v>
      </c>
      <c r="AJ40" s="429"/>
      <c r="AK40" s="428"/>
      <c r="AL40" s="428"/>
      <c r="AM40" s="428"/>
      <c r="AN40" s="428"/>
      <c r="AO40" s="1139"/>
      <c r="AP40" s="1140"/>
      <c r="AQ40" s="1140"/>
      <c r="AR40" s="1140"/>
      <c r="AS40" s="1140"/>
      <c r="AT40" s="1140"/>
      <c r="AU40" s="1140"/>
      <c r="AV40" s="1140"/>
      <c r="AW40" s="1140"/>
      <c r="AX40" s="1140"/>
    </row>
    <row r="41" spans="1:50" ht="19.5" customHeight="1">
      <c r="A41" s="23" t="s">
        <v>334</v>
      </c>
      <c r="K41" s="447" t="s">
        <v>214</v>
      </c>
      <c r="L41" s="445">
        <v>46</v>
      </c>
      <c r="M41" s="445">
        <v>101</v>
      </c>
      <c r="N41" s="445">
        <v>43</v>
      </c>
      <c r="O41" s="445">
        <v>58</v>
      </c>
      <c r="P41" s="711" t="s">
        <v>199</v>
      </c>
      <c r="Q41" s="445">
        <v>57</v>
      </c>
      <c r="R41" s="445">
        <v>144</v>
      </c>
      <c r="S41" s="445">
        <v>67</v>
      </c>
      <c r="T41" s="445">
        <v>77</v>
      </c>
      <c r="U41" s="23" t="s">
        <v>334</v>
      </c>
      <c r="V41" s="434"/>
      <c r="W41" s="434"/>
      <c r="X41" s="434"/>
      <c r="Y41" s="434"/>
      <c r="Z41" s="434"/>
      <c r="AA41" s="434"/>
      <c r="AB41" s="434"/>
      <c r="AC41" s="434"/>
      <c r="AD41" s="434"/>
      <c r="AE41" s="447" t="s">
        <v>296</v>
      </c>
      <c r="AF41" s="447">
        <v>405</v>
      </c>
      <c r="AG41" s="447">
        <v>896</v>
      </c>
      <c r="AH41" s="447">
        <v>439</v>
      </c>
      <c r="AI41" s="447">
        <v>457</v>
      </c>
      <c r="AJ41" s="447"/>
      <c r="AK41" s="445"/>
      <c r="AL41" s="445"/>
      <c r="AM41" s="445"/>
      <c r="AN41" s="445"/>
      <c r="AO41" s="1140"/>
      <c r="AP41" s="1140"/>
      <c r="AQ41" s="1140"/>
      <c r="AR41" s="1140"/>
      <c r="AS41" s="1140"/>
      <c r="AT41" s="1140"/>
      <c r="AU41" s="1140"/>
      <c r="AV41" s="1140"/>
      <c r="AW41" s="1140"/>
      <c r="AX41" s="1140"/>
    </row>
    <row r="42" spans="1:50" ht="19.5" customHeight="1">
      <c r="A42" s="17"/>
      <c r="F42" s="434"/>
      <c r="G42" s="434"/>
      <c r="H42" s="434"/>
      <c r="I42" s="434"/>
      <c r="J42" s="434"/>
      <c r="L42" s="434"/>
      <c r="M42" s="434"/>
      <c r="N42" s="434"/>
      <c r="O42" s="434"/>
      <c r="P42" s="434"/>
      <c r="Q42" s="434"/>
      <c r="R42" s="434"/>
      <c r="S42" s="434"/>
      <c r="T42" s="434"/>
      <c r="V42" s="434"/>
      <c r="W42" s="434"/>
      <c r="X42" s="434"/>
      <c r="Y42" s="434"/>
    </row>
    <row r="43" spans="1:50" ht="19.5" customHeight="1">
      <c r="F43" s="434"/>
      <c r="G43" s="434"/>
      <c r="H43" s="434"/>
      <c r="I43" s="434"/>
      <c r="J43" s="434"/>
      <c r="L43" s="434"/>
      <c r="M43" s="434"/>
      <c r="N43" s="434"/>
      <c r="O43" s="434"/>
      <c r="V43" s="434"/>
      <c r="W43" s="434"/>
      <c r="X43" s="434"/>
      <c r="Y43" s="434"/>
    </row>
    <row r="44" spans="1:50" ht="19.5" customHeight="1">
      <c r="L44" s="434"/>
      <c r="M44" s="434"/>
      <c r="N44" s="434"/>
      <c r="O44" s="434"/>
      <c r="V44" s="434"/>
      <c r="W44" s="434"/>
      <c r="X44" s="434"/>
      <c r="Y44" s="434"/>
    </row>
    <row r="45" spans="1:50" ht="19.5" customHeight="1">
      <c r="L45" s="434"/>
      <c r="M45" s="434"/>
      <c r="N45" s="434"/>
      <c r="O45" s="434"/>
      <c r="V45" s="434"/>
      <c r="W45" s="434"/>
      <c r="X45" s="434"/>
      <c r="Y45" s="434"/>
    </row>
    <row r="50" spans="1:50" ht="19.5" customHeight="1">
      <c r="K50" s="440"/>
      <c r="L50" s="18"/>
      <c r="M50" s="18"/>
      <c r="N50" s="18"/>
      <c r="O50" s="18"/>
      <c r="P50" s="18"/>
      <c r="Q50" s="18"/>
      <c r="R50" s="18"/>
      <c r="S50" s="18"/>
      <c r="T50" s="18"/>
    </row>
    <row r="51" spans="1:50" ht="19.5" customHeight="1">
      <c r="K51" s="440"/>
      <c r="L51" s="18"/>
      <c r="M51" s="18"/>
      <c r="N51" s="18"/>
      <c r="O51" s="18"/>
      <c r="P51" s="17"/>
      <c r="Q51" s="17"/>
      <c r="R51" s="17"/>
      <c r="S51" s="17"/>
      <c r="T51" s="17"/>
    </row>
    <row r="52" spans="1:50" ht="19.5" customHeight="1">
      <c r="K52" s="440"/>
      <c r="L52" s="18"/>
      <c r="M52" s="18"/>
      <c r="N52" s="18"/>
      <c r="O52" s="18"/>
      <c r="P52" s="17"/>
      <c r="Q52" s="17"/>
      <c r="R52" s="17"/>
      <c r="S52" s="17"/>
      <c r="T52" s="17"/>
    </row>
    <row r="53" spans="1:50" ht="19.5" customHeight="1">
      <c r="K53" s="440"/>
      <c r="L53" s="18"/>
      <c r="M53" s="18"/>
      <c r="N53" s="18"/>
      <c r="O53" s="18"/>
      <c r="P53" s="15"/>
      <c r="Q53" s="15"/>
      <c r="R53" s="15"/>
      <c r="S53" s="15"/>
      <c r="T53" s="15"/>
      <c r="AP53" s="449"/>
      <c r="AQ53" s="449"/>
      <c r="AR53" s="449"/>
      <c r="AS53" s="449"/>
    </row>
    <row r="54" spans="1:50" ht="19.5" customHeight="1">
      <c r="K54" s="440"/>
      <c r="L54" s="18"/>
      <c r="M54" s="18"/>
      <c r="N54" s="18"/>
      <c r="O54" s="18"/>
      <c r="P54" s="17"/>
      <c r="Q54" s="17"/>
      <c r="R54" s="17"/>
      <c r="S54" s="17"/>
      <c r="T54" s="17"/>
      <c r="AP54" s="449"/>
      <c r="AQ54" s="449"/>
      <c r="AR54" s="449"/>
      <c r="AS54" s="449"/>
    </row>
    <row r="55" spans="1:50" ht="19.5" customHeight="1">
      <c r="K55" s="440"/>
      <c r="L55" s="18"/>
      <c r="M55" s="18"/>
      <c r="N55" s="18"/>
      <c r="O55" s="18"/>
      <c r="P55" s="17"/>
      <c r="Q55" s="17"/>
      <c r="R55" s="17"/>
      <c r="S55" s="17"/>
      <c r="T55" s="17"/>
    </row>
    <row r="56" spans="1:50" ht="19.5" customHeight="1">
      <c r="K56" s="440"/>
      <c r="L56" s="18"/>
      <c r="M56" s="18"/>
      <c r="N56" s="18"/>
      <c r="O56" s="18"/>
      <c r="P56" s="17"/>
      <c r="Q56" s="17"/>
      <c r="R56" s="17"/>
      <c r="S56" s="17"/>
      <c r="T56" s="17"/>
    </row>
    <row r="57" spans="1:50" ht="19.5" customHeight="1">
      <c r="K57" s="440"/>
      <c r="L57" s="18"/>
      <c r="M57" s="18"/>
      <c r="N57" s="18"/>
      <c r="O57" s="18"/>
      <c r="P57" s="17"/>
      <c r="Q57" s="17"/>
      <c r="R57" s="17"/>
      <c r="S57" s="17"/>
      <c r="T57" s="17"/>
      <c r="AT57" s="449"/>
      <c r="AU57" s="449"/>
      <c r="AV57" s="449"/>
      <c r="AW57" s="449"/>
      <c r="AX57" s="449"/>
    </row>
    <row r="58" spans="1:50" ht="19.5" customHeight="1">
      <c r="K58" s="440"/>
      <c r="L58" s="18"/>
      <c r="M58" s="18"/>
      <c r="N58" s="18"/>
      <c r="O58" s="18"/>
      <c r="P58" s="17"/>
      <c r="Q58" s="17"/>
      <c r="R58" s="17"/>
      <c r="S58" s="17"/>
      <c r="T58" s="17"/>
      <c r="AT58" s="449"/>
      <c r="AU58" s="449"/>
      <c r="AV58" s="449"/>
      <c r="AW58" s="449"/>
      <c r="AX58" s="449"/>
    </row>
    <row r="59" spans="1:50" ht="19.5" customHeight="1">
      <c r="K59" s="440"/>
      <c r="L59" s="18"/>
      <c r="M59" s="18"/>
      <c r="N59" s="18"/>
      <c r="O59" s="18"/>
      <c r="P59" s="17"/>
      <c r="Q59" s="17"/>
      <c r="R59" s="17"/>
      <c r="S59" s="17"/>
      <c r="T59" s="17"/>
      <c r="AO59" s="449"/>
    </row>
    <row r="60" spans="1:50" ht="19.5" customHeight="1">
      <c r="K60" s="440"/>
      <c r="L60" s="18"/>
      <c r="M60" s="18"/>
      <c r="N60" s="18"/>
      <c r="O60" s="18"/>
      <c r="P60" s="17"/>
      <c r="Q60" s="17"/>
      <c r="R60" s="17"/>
      <c r="S60" s="17"/>
      <c r="T60" s="17"/>
      <c r="AO60" s="449"/>
    </row>
    <row r="61" spans="1:50" s="449" customFormat="1" ht="19.5" customHeight="1">
      <c r="A61" s="434"/>
      <c r="B61" s="19"/>
      <c r="C61" s="19"/>
      <c r="D61" s="19"/>
      <c r="E61" s="19"/>
      <c r="F61" s="19"/>
      <c r="G61" s="19"/>
      <c r="H61" s="19"/>
      <c r="I61" s="19"/>
      <c r="J61" s="19"/>
      <c r="K61" s="440"/>
      <c r="L61" s="18"/>
      <c r="M61" s="18"/>
      <c r="N61" s="18"/>
      <c r="O61" s="18"/>
      <c r="P61" s="17"/>
      <c r="Q61" s="17"/>
      <c r="R61" s="17"/>
      <c r="S61" s="17"/>
      <c r="T61" s="17"/>
      <c r="U61" s="434"/>
      <c r="V61" s="19"/>
      <c r="W61" s="19"/>
      <c r="X61" s="19"/>
      <c r="Y61" s="19"/>
      <c r="Z61" s="19"/>
      <c r="AA61" s="19"/>
      <c r="AB61" s="19"/>
      <c r="AC61" s="19"/>
      <c r="AD61" s="19"/>
      <c r="AE61" s="440"/>
      <c r="AF61" s="440"/>
      <c r="AG61" s="440"/>
      <c r="AH61" s="440"/>
      <c r="AI61" s="440"/>
      <c r="AJ61" s="434"/>
      <c r="AK61" s="434"/>
      <c r="AL61" s="434"/>
      <c r="AM61" s="434"/>
      <c r="AN61" s="434"/>
      <c r="AO61" s="434"/>
      <c r="AP61" s="434"/>
      <c r="AQ61" s="434"/>
      <c r="AR61" s="434"/>
      <c r="AS61" s="434"/>
      <c r="AT61" s="434"/>
      <c r="AU61" s="434"/>
      <c r="AV61" s="434"/>
      <c r="AW61" s="434"/>
      <c r="AX61" s="434"/>
    </row>
    <row r="62" spans="1:50" s="449" customFormat="1" ht="19.5" customHeight="1">
      <c r="A62" s="434"/>
      <c r="B62" s="19"/>
      <c r="C62" s="19"/>
      <c r="D62" s="19"/>
      <c r="E62" s="19"/>
      <c r="F62" s="19"/>
      <c r="G62" s="19"/>
      <c r="H62" s="19"/>
      <c r="I62" s="19"/>
      <c r="J62" s="19"/>
      <c r="K62" s="440"/>
      <c r="L62" s="18"/>
      <c r="M62" s="18"/>
      <c r="N62" s="18"/>
      <c r="O62" s="18"/>
      <c r="P62" s="17"/>
      <c r="Q62" s="17"/>
      <c r="R62" s="17"/>
      <c r="S62" s="17"/>
      <c r="T62" s="17"/>
      <c r="U62" s="434"/>
      <c r="V62" s="19"/>
      <c r="W62" s="19"/>
      <c r="X62" s="19"/>
      <c r="Y62" s="19"/>
      <c r="Z62" s="19"/>
      <c r="AA62" s="19"/>
      <c r="AB62" s="19"/>
      <c r="AC62" s="19"/>
      <c r="AD62" s="19"/>
      <c r="AE62" s="440"/>
      <c r="AF62" s="440"/>
      <c r="AG62" s="440"/>
      <c r="AH62" s="440"/>
      <c r="AI62" s="440"/>
      <c r="AJ62" s="434"/>
      <c r="AK62" s="434"/>
      <c r="AL62" s="434"/>
      <c r="AM62" s="434"/>
      <c r="AN62" s="434"/>
      <c r="AO62" s="434"/>
      <c r="AP62" s="434"/>
      <c r="AQ62" s="434"/>
      <c r="AR62" s="434"/>
      <c r="AS62" s="434"/>
      <c r="AT62" s="434"/>
      <c r="AU62" s="434"/>
      <c r="AV62" s="434"/>
      <c r="AW62" s="434"/>
      <c r="AX62" s="434"/>
    </row>
    <row r="63" spans="1:50" ht="19.5" customHeight="1">
      <c r="K63" s="440"/>
      <c r="L63" s="18"/>
      <c r="M63" s="18"/>
      <c r="N63" s="18"/>
      <c r="O63" s="18"/>
      <c r="P63" s="17"/>
      <c r="Q63" s="17"/>
      <c r="R63" s="17"/>
      <c r="S63" s="17"/>
      <c r="T63" s="17"/>
      <c r="AE63" s="451"/>
      <c r="AF63" s="15"/>
      <c r="AG63" s="15"/>
      <c r="AH63" s="15"/>
      <c r="AI63" s="15"/>
      <c r="AJ63" s="15"/>
      <c r="AK63" s="15"/>
      <c r="AL63" s="15"/>
      <c r="AM63" s="15"/>
      <c r="AN63" s="15"/>
    </row>
    <row r="64" spans="1:50" ht="19.5" customHeight="1">
      <c r="K64" s="440"/>
      <c r="L64" s="18"/>
      <c r="M64" s="18"/>
      <c r="N64" s="18"/>
      <c r="O64" s="18"/>
      <c r="P64" s="17"/>
      <c r="Q64" s="17"/>
      <c r="R64" s="17"/>
      <c r="S64" s="17"/>
      <c r="T64" s="17"/>
      <c r="AE64" s="452"/>
      <c r="AF64" s="17"/>
      <c r="AG64" s="17"/>
      <c r="AH64" s="17"/>
      <c r="AI64" s="17"/>
      <c r="AJ64" s="17"/>
      <c r="AK64" s="17"/>
      <c r="AL64" s="17"/>
      <c r="AM64" s="17"/>
      <c r="AN64" s="17"/>
    </row>
    <row r="65" spans="11:40" ht="19.5" customHeight="1">
      <c r="K65" s="440"/>
      <c r="L65" s="18"/>
      <c r="M65" s="18"/>
      <c r="N65" s="18"/>
      <c r="O65" s="18"/>
      <c r="P65" s="17"/>
      <c r="Q65" s="17"/>
      <c r="R65" s="17"/>
      <c r="S65" s="17"/>
      <c r="T65" s="17"/>
      <c r="AE65" s="452"/>
      <c r="AF65" s="17"/>
      <c r="AG65" s="17"/>
      <c r="AH65" s="17"/>
      <c r="AI65" s="17"/>
      <c r="AJ65" s="17"/>
      <c r="AK65" s="17"/>
      <c r="AL65" s="17"/>
      <c r="AM65" s="17"/>
      <c r="AN65" s="17"/>
    </row>
    <row r="66" spans="11:40" ht="19.5" customHeight="1">
      <c r="K66" s="440"/>
      <c r="L66" s="18"/>
      <c r="M66" s="18"/>
      <c r="N66" s="18"/>
      <c r="O66" s="18"/>
      <c r="P66" s="17"/>
      <c r="Q66" s="17"/>
      <c r="R66" s="17"/>
      <c r="S66" s="17"/>
      <c r="T66" s="17"/>
      <c r="AE66" s="452"/>
      <c r="AF66" s="17"/>
      <c r="AG66" s="17"/>
      <c r="AH66" s="17"/>
      <c r="AI66" s="17"/>
      <c r="AJ66" s="17"/>
      <c r="AK66" s="17"/>
      <c r="AL66" s="17"/>
      <c r="AM66" s="17"/>
      <c r="AN66" s="17"/>
    </row>
    <row r="67" spans="11:40" ht="19.5" customHeight="1">
      <c r="K67" s="440"/>
      <c r="L67" s="18"/>
      <c r="M67" s="18"/>
      <c r="N67" s="18"/>
      <c r="O67" s="18"/>
      <c r="P67" s="17"/>
      <c r="Q67" s="17"/>
      <c r="R67" s="17"/>
      <c r="S67" s="17"/>
      <c r="T67" s="17"/>
      <c r="AE67" s="452"/>
      <c r="AF67" s="17"/>
      <c r="AG67" s="17"/>
      <c r="AH67" s="17"/>
      <c r="AI67" s="17"/>
      <c r="AJ67" s="17"/>
      <c r="AK67" s="17"/>
      <c r="AL67" s="17"/>
      <c r="AM67" s="17"/>
      <c r="AN67" s="17"/>
    </row>
    <row r="68" spans="11:40" ht="19.5" customHeight="1">
      <c r="K68" s="440"/>
      <c r="L68" s="18"/>
      <c r="M68" s="18"/>
      <c r="N68" s="18"/>
      <c r="O68" s="18"/>
      <c r="P68" s="17"/>
      <c r="Q68" s="17"/>
      <c r="R68" s="17"/>
      <c r="S68" s="17"/>
      <c r="T68" s="17"/>
      <c r="AE68" s="452"/>
      <c r="AF68" s="17"/>
      <c r="AG68" s="17"/>
      <c r="AH68" s="17"/>
      <c r="AI68" s="17"/>
      <c r="AJ68" s="17"/>
      <c r="AK68" s="17"/>
      <c r="AL68" s="17"/>
      <c r="AM68" s="17"/>
      <c r="AN68" s="17"/>
    </row>
    <row r="69" spans="11:40" ht="19.5" customHeight="1">
      <c r="K69" s="450"/>
      <c r="L69" s="450"/>
      <c r="M69" s="450"/>
      <c r="N69" s="450"/>
      <c r="O69" s="450"/>
      <c r="P69" s="17"/>
      <c r="Q69" s="17"/>
      <c r="R69" s="17"/>
      <c r="S69" s="17"/>
      <c r="T69" s="17"/>
      <c r="AE69" s="452"/>
      <c r="AF69" s="17"/>
      <c r="AG69" s="17"/>
      <c r="AH69" s="17"/>
      <c r="AI69" s="17"/>
      <c r="AJ69" s="17"/>
      <c r="AK69" s="17"/>
      <c r="AL69" s="17"/>
      <c r="AM69" s="17"/>
      <c r="AN69" s="17"/>
    </row>
    <row r="70" spans="11:40" ht="19.5" customHeight="1">
      <c r="K70" s="450"/>
      <c r="L70" s="450"/>
      <c r="M70" s="450"/>
      <c r="N70" s="450"/>
      <c r="O70" s="450"/>
      <c r="P70" s="17"/>
      <c r="Q70" s="17"/>
      <c r="R70" s="17"/>
      <c r="S70" s="17"/>
      <c r="T70" s="17"/>
      <c r="AE70" s="452"/>
      <c r="AF70" s="17"/>
      <c r="AG70" s="17"/>
      <c r="AH70" s="17"/>
      <c r="AI70" s="17"/>
      <c r="AJ70" s="17"/>
      <c r="AK70" s="17"/>
      <c r="AL70" s="17"/>
      <c r="AM70" s="17"/>
      <c r="AN70" s="17"/>
    </row>
    <row r="71" spans="11:40" ht="19.5" customHeight="1">
      <c r="K71" s="440"/>
      <c r="L71" s="18"/>
      <c r="M71" s="18"/>
      <c r="N71" s="18"/>
      <c r="O71" s="18"/>
      <c r="P71" s="17"/>
      <c r="Q71" s="17"/>
      <c r="R71" s="17"/>
      <c r="S71" s="17"/>
      <c r="T71" s="17"/>
      <c r="AE71" s="440"/>
      <c r="AF71" s="440"/>
      <c r="AG71" s="440"/>
      <c r="AH71" s="440"/>
      <c r="AI71" s="440"/>
      <c r="AJ71" s="17"/>
      <c r="AK71" s="17"/>
      <c r="AL71" s="17"/>
      <c r="AM71" s="17"/>
      <c r="AN71" s="17"/>
    </row>
    <row r="72" spans="11:40" ht="19.5" customHeight="1">
      <c r="K72" s="440"/>
      <c r="L72" s="18"/>
      <c r="M72" s="18"/>
      <c r="N72" s="18"/>
      <c r="O72" s="18"/>
      <c r="P72" s="17"/>
      <c r="Q72" s="17"/>
      <c r="R72" s="17"/>
      <c r="S72" s="17"/>
      <c r="T72" s="17"/>
      <c r="AE72" s="440"/>
      <c r="AF72" s="440"/>
      <c r="AG72" s="440"/>
      <c r="AH72" s="440"/>
      <c r="AI72" s="440"/>
      <c r="AJ72" s="17"/>
      <c r="AK72" s="17"/>
      <c r="AL72" s="17"/>
      <c r="AM72" s="17"/>
      <c r="AN72" s="17"/>
    </row>
    <row r="73" spans="11:40" ht="19.5" customHeight="1">
      <c r="K73" s="440"/>
      <c r="L73" s="18"/>
      <c r="M73" s="18"/>
      <c r="N73" s="18"/>
      <c r="O73" s="18"/>
      <c r="P73" s="17"/>
      <c r="Q73" s="17"/>
      <c r="R73" s="17"/>
      <c r="S73" s="17"/>
      <c r="T73" s="17"/>
      <c r="AE73" s="440"/>
      <c r="AF73" s="440"/>
      <c r="AG73" s="440"/>
      <c r="AH73" s="440"/>
      <c r="AI73" s="440"/>
      <c r="AJ73" s="17"/>
      <c r="AK73" s="17"/>
      <c r="AL73" s="17"/>
      <c r="AM73" s="17"/>
      <c r="AN73" s="17"/>
    </row>
    <row r="74" spans="11:40" ht="19.5" customHeight="1">
      <c r="K74" s="440"/>
      <c r="L74" s="18"/>
      <c r="M74" s="18"/>
      <c r="N74" s="18"/>
      <c r="O74" s="18"/>
      <c r="P74" s="17"/>
      <c r="Q74" s="17"/>
      <c r="R74" s="17"/>
      <c r="S74" s="17"/>
      <c r="T74" s="17"/>
      <c r="Z74" s="449"/>
      <c r="AA74" s="449"/>
      <c r="AB74" s="449"/>
      <c r="AC74" s="449"/>
      <c r="AD74" s="449"/>
      <c r="AE74" s="440"/>
      <c r="AF74" s="440"/>
      <c r="AG74" s="440"/>
      <c r="AH74" s="440"/>
      <c r="AI74" s="440"/>
      <c r="AJ74" s="15"/>
      <c r="AK74" s="15"/>
      <c r="AL74" s="15"/>
      <c r="AM74" s="15"/>
      <c r="AN74" s="15"/>
    </row>
    <row r="75" spans="11:40" ht="19.5" customHeight="1">
      <c r="K75" s="440"/>
      <c r="L75" s="18"/>
      <c r="M75" s="18"/>
      <c r="N75" s="18"/>
      <c r="O75" s="18"/>
      <c r="P75" s="17"/>
      <c r="Q75" s="17"/>
      <c r="R75" s="17"/>
      <c r="S75" s="17"/>
      <c r="T75" s="17"/>
      <c r="U75" s="449"/>
      <c r="V75" s="449"/>
      <c r="W75" s="449"/>
      <c r="X75" s="449"/>
      <c r="Y75" s="449"/>
      <c r="Z75" s="449"/>
      <c r="AA75" s="449"/>
      <c r="AB75" s="449"/>
      <c r="AC75" s="449"/>
      <c r="AD75" s="449"/>
      <c r="AE75" s="440"/>
      <c r="AF75" s="440"/>
      <c r="AG75" s="440"/>
      <c r="AH75" s="440"/>
      <c r="AI75" s="440"/>
      <c r="AJ75" s="17"/>
      <c r="AK75" s="17"/>
      <c r="AL75" s="17"/>
      <c r="AM75" s="17"/>
      <c r="AN75" s="17"/>
    </row>
    <row r="76" spans="11:40" ht="19.5" customHeight="1">
      <c r="K76" s="440"/>
      <c r="L76" s="18"/>
      <c r="M76" s="18"/>
      <c r="N76" s="18"/>
      <c r="O76" s="18"/>
      <c r="P76" s="17"/>
      <c r="Q76" s="17"/>
      <c r="R76" s="17"/>
      <c r="S76" s="17"/>
      <c r="T76" s="17"/>
      <c r="U76" s="449"/>
      <c r="V76" s="449"/>
      <c r="W76" s="449"/>
      <c r="X76" s="449"/>
      <c r="Y76" s="449"/>
      <c r="AE76" s="440"/>
      <c r="AF76" s="440"/>
      <c r="AG76" s="440"/>
      <c r="AH76" s="440"/>
      <c r="AI76" s="440"/>
      <c r="AJ76" s="17"/>
      <c r="AK76" s="17"/>
      <c r="AL76" s="17"/>
      <c r="AM76" s="17"/>
      <c r="AN76" s="17"/>
    </row>
    <row r="77" spans="11:40" ht="19.5" customHeight="1">
      <c r="K77" s="440"/>
      <c r="L77" s="18"/>
      <c r="M77" s="18"/>
      <c r="N77" s="18"/>
      <c r="O77" s="18"/>
      <c r="P77" s="17"/>
      <c r="Q77" s="17"/>
      <c r="R77" s="17"/>
      <c r="S77" s="17"/>
      <c r="T77" s="17"/>
      <c r="AE77" s="452"/>
      <c r="AF77" s="17"/>
      <c r="AG77" s="17"/>
      <c r="AH77" s="17"/>
      <c r="AI77" s="17"/>
      <c r="AJ77" s="17"/>
      <c r="AK77" s="17"/>
      <c r="AL77" s="17"/>
      <c r="AM77" s="17"/>
      <c r="AN77" s="17"/>
    </row>
    <row r="78" spans="11:40" ht="19.5" customHeight="1">
      <c r="K78" s="440"/>
      <c r="L78" s="18"/>
      <c r="M78" s="18"/>
      <c r="N78" s="18"/>
      <c r="O78" s="18"/>
      <c r="P78" s="17"/>
      <c r="Q78" s="17"/>
      <c r="R78" s="17"/>
      <c r="S78" s="17"/>
      <c r="T78" s="17"/>
      <c r="AE78" s="452"/>
      <c r="AF78" s="17"/>
      <c r="AG78" s="17"/>
      <c r="AH78" s="17"/>
      <c r="AI78" s="17"/>
      <c r="AJ78" s="17"/>
      <c r="AK78" s="17"/>
      <c r="AL78" s="17"/>
      <c r="AM78" s="17"/>
      <c r="AN78" s="17"/>
    </row>
    <row r="79" spans="11:40" ht="19.5" customHeight="1">
      <c r="K79" s="440"/>
      <c r="L79" s="18"/>
      <c r="M79" s="18"/>
      <c r="N79" s="18"/>
      <c r="O79" s="18"/>
      <c r="P79" s="17"/>
      <c r="Q79" s="17"/>
      <c r="R79" s="17"/>
      <c r="S79" s="17"/>
      <c r="T79" s="17"/>
      <c r="AE79" s="452"/>
      <c r="AF79" s="17"/>
      <c r="AG79" s="17"/>
      <c r="AH79" s="17"/>
      <c r="AI79" s="17"/>
      <c r="AJ79" s="17"/>
      <c r="AK79" s="17"/>
      <c r="AL79" s="17"/>
      <c r="AM79" s="17"/>
      <c r="AN79" s="17"/>
    </row>
    <row r="80" spans="11:40" ht="19.5" customHeight="1">
      <c r="K80" s="440"/>
      <c r="L80" s="18"/>
      <c r="M80" s="18"/>
      <c r="N80" s="18"/>
      <c r="O80" s="18"/>
      <c r="P80" s="17"/>
      <c r="Q80" s="17"/>
      <c r="R80" s="17"/>
      <c r="S80" s="17"/>
      <c r="T80" s="17"/>
      <c r="AE80" s="452"/>
      <c r="AF80" s="17"/>
      <c r="AG80" s="17"/>
      <c r="AH80" s="17"/>
      <c r="AI80" s="17"/>
      <c r="AJ80" s="15"/>
      <c r="AK80" s="15"/>
      <c r="AL80" s="15"/>
      <c r="AM80" s="15"/>
      <c r="AN80" s="15"/>
    </row>
    <row r="81" spans="11:40" ht="19.5" customHeight="1">
      <c r="K81" s="440"/>
      <c r="L81" s="18"/>
      <c r="M81" s="18"/>
      <c r="N81" s="18"/>
      <c r="O81" s="18"/>
      <c r="P81" s="17"/>
      <c r="Q81" s="17"/>
      <c r="R81" s="17"/>
      <c r="S81" s="17"/>
      <c r="T81" s="17"/>
      <c r="AE81" s="452"/>
      <c r="AF81" s="17"/>
      <c r="AG81" s="17"/>
      <c r="AH81" s="17"/>
      <c r="AI81" s="17"/>
      <c r="AJ81" s="17"/>
      <c r="AK81" s="17"/>
      <c r="AL81" s="17"/>
      <c r="AM81" s="17"/>
      <c r="AN81" s="17"/>
    </row>
    <row r="82" spans="11:40" ht="19.5" customHeight="1">
      <c r="K82" s="453"/>
      <c r="L82" s="20"/>
      <c r="M82" s="17"/>
      <c r="N82" s="17"/>
      <c r="O82" s="17"/>
      <c r="P82" s="17"/>
      <c r="Q82" s="17"/>
      <c r="R82" s="17"/>
      <c r="S82" s="17"/>
      <c r="T82" s="17"/>
      <c r="AE82" s="452"/>
      <c r="AF82" s="17"/>
      <c r="AG82" s="17"/>
      <c r="AH82" s="17"/>
      <c r="AI82" s="17"/>
      <c r="AJ82" s="17"/>
      <c r="AK82" s="17"/>
      <c r="AL82" s="17"/>
      <c r="AM82" s="17"/>
      <c r="AN82" s="17"/>
    </row>
    <row r="83" spans="11:40" ht="19.5" customHeight="1">
      <c r="K83" s="1137"/>
      <c r="L83" s="1138"/>
      <c r="M83" s="1136"/>
      <c r="N83" s="1136"/>
      <c r="O83" s="1136"/>
      <c r="P83" s="17"/>
      <c r="Q83" s="17"/>
      <c r="R83" s="17"/>
      <c r="S83" s="17"/>
      <c r="T83" s="17"/>
      <c r="AE83" s="452"/>
      <c r="AF83" s="17"/>
      <c r="AG83" s="17"/>
      <c r="AH83" s="17"/>
      <c r="AI83" s="17"/>
      <c r="AJ83" s="17"/>
      <c r="AK83" s="17"/>
      <c r="AL83" s="17"/>
      <c r="AM83" s="17"/>
      <c r="AN83" s="17"/>
    </row>
    <row r="84" spans="11:40" ht="19.5" customHeight="1">
      <c r="K84" s="1137"/>
      <c r="L84" s="1138"/>
      <c r="M84" s="22"/>
      <c r="N84" s="22"/>
      <c r="O84" s="22"/>
      <c r="P84" s="17"/>
      <c r="Q84" s="17"/>
      <c r="R84" s="17"/>
      <c r="S84" s="17"/>
      <c r="T84" s="17"/>
      <c r="AE84" s="452"/>
      <c r="AF84" s="17"/>
      <c r="AG84" s="17"/>
      <c r="AH84" s="17"/>
      <c r="AI84" s="17"/>
      <c r="AJ84" s="17"/>
      <c r="AK84" s="17"/>
      <c r="AL84" s="17"/>
      <c r="AM84" s="17"/>
      <c r="AN84" s="17"/>
    </row>
    <row r="85" spans="11:40" ht="19.5" customHeight="1">
      <c r="K85" s="451"/>
      <c r="L85" s="15"/>
      <c r="M85" s="15"/>
      <c r="N85" s="15"/>
      <c r="O85" s="15"/>
      <c r="P85" s="17"/>
      <c r="Q85" s="17"/>
      <c r="R85" s="17"/>
      <c r="S85" s="17"/>
      <c r="T85" s="17"/>
      <c r="AE85" s="452"/>
      <c r="AF85" s="17"/>
      <c r="AG85" s="17"/>
      <c r="AH85" s="17"/>
      <c r="AI85" s="17"/>
      <c r="AJ85" s="17"/>
      <c r="AK85" s="17"/>
      <c r="AL85" s="17"/>
      <c r="AM85" s="17"/>
      <c r="AN85" s="17"/>
    </row>
    <row r="86" spans="11:40" ht="19.5" customHeight="1">
      <c r="K86" s="452"/>
      <c r="L86" s="17"/>
      <c r="M86" s="17"/>
      <c r="N86" s="17"/>
      <c r="O86" s="17"/>
      <c r="P86" s="18"/>
      <c r="Q86" s="18"/>
      <c r="R86" s="18"/>
      <c r="S86" s="18"/>
      <c r="T86" s="18"/>
      <c r="AE86" s="440"/>
      <c r="AF86" s="18"/>
      <c r="AG86" s="18"/>
      <c r="AH86" s="18"/>
      <c r="AI86" s="18"/>
      <c r="AJ86" s="17"/>
      <c r="AK86" s="17"/>
      <c r="AL86" s="17"/>
      <c r="AM86" s="17"/>
      <c r="AN86" s="17"/>
    </row>
    <row r="87" spans="11:40" ht="19.5" customHeight="1">
      <c r="K87" s="452"/>
      <c r="L87" s="17"/>
      <c r="M87" s="17"/>
      <c r="N87" s="17"/>
      <c r="O87" s="17"/>
      <c r="P87" s="18"/>
      <c r="Q87" s="23"/>
      <c r="R87" s="18"/>
      <c r="S87" s="18"/>
      <c r="T87" s="18"/>
      <c r="AE87" s="440"/>
      <c r="AF87" s="18"/>
      <c r="AG87" s="18"/>
      <c r="AH87" s="18"/>
      <c r="AI87" s="18"/>
      <c r="AJ87" s="15"/>
      <c r="AK87" s="15"/>
      <c r="AL87" s="15"/>
      <c r="AM87" s="15"/>
      <c r="AN87" s="15"/>
    </row>
    <row r="88" spans="11:40" ht="19.5" customHeight="1">
      <c r="K88" s="452"/>
      <c r="L88" s="17"/>
      <c r="M88" s="17"/>
      <c r="N88" s="17"/>
      <c r="O88" s="17"/>
      <c r="P88" s="18"/>
      <c r="Q88" s="18"/>
      <c r="R88" s="18"/>
      <c r="S88" s="18"/>
      <c r="T88" s="18"/>
      <c r="AE88" s="440"/>
      <c r="AF88" s="18"/>
      <c r="AG88" s="18"/>
      <c r="AH88" s="18"/>
      <c r="AI88" s="18"/>
      <c r="AJ88" s="452"/>
      <c r="AK88" s="17"/>
      <c r="AL88" s="17"/>
      <c r="AM88" s="17"/>
      <c r="AN88" s="17"/>
    </row>
    <row r="89" spans="11:40" ht="19.5" customHeight="1">
      <c r="K89" s="452"/>
      <c r="L89" s="17"/>
      <c r="M89" s="17"/>
      <c r="N89" s="17"/>
      <c r="O89" s="17"/>
      <c r="P89" s="18"/>
      <c r="Q89" s="18"/>
      <c r="R89" s="18"/>
      <c r="S89" s="18"/>
      <c r="T89" s="18"/>
      <c r="AE89" s="452"/>
      <c r="AF89" s="18"/>
      <c r="AG89" s="18"/>
      <c r="AH89" s="18"/>
      <c r="AI89" s="18"/>
      <c r="AJ89" s="452"/>
      <c r="AK89" s="17"/>
      <c r="AL89" s="17"/>
      <c r="AM89" s="17"/>
      <c r="AN89" s="17"/>
    </row>
    <row r="90" spans="11:40" ht="19.5" customHeight="1">
      <c r="K90" s="452"/>
      <c r="L90" s="17"/>
      <c r="M90" s="17"/>
      <c r="N90" s="17"/>
      <c r="O90" s="17"/>
      <c r="P90" s="17"/>
      <c r="Q90" s="17"/>
      <c r="R90" s="17"/>
      <c r="S90" s="17"/>
      <c r="T90" s="17"/>
      <c r="AE90" s="440"/>
      <c r="AF90" s="18"/>
      <c r="AG90" s="18"/>
      <c r="AH90" s="18"/>
      <c r="AI90" s="18"/>
      <c r="AJ90" s="452"/>
      <c r="AK90" s="17"/>
      <c r="AL90" s="17"/>
      <c r="AM90" s="17"/>
      <c r="AN90" s="17"/>
    </row>
    <row r="91" spans="11:40" ht="19.5" customHeight="1">
      <c r="K91" s="452"/>
      <c r="L91" s="17"/>
      <c r="M91" s="17"/>
      <c r="N91" s="17"/>
      <c r="O91" s="17"/>
      <c r="P91" s="1138"/>
      <c r="Q91" s="1138"/>
      <c r="R91" s="1136"/>
      <c r="S91" s="1136"/>
      <c r="T91" s="1136"/>
      <c r="AE91" s="440"/>
      <c r="AF91" s="18"/>
      <c r="AG91" s="18"/>
      <c r="AH91" s="18"/>
      <c r="AI91" s="18"/>
      <c r="AJ91" s="452"/>
      <c r="AK91" s="17"/>
      <c r="AL91" s="17"/>
      <c r="AM91" s="17"/>
      <c r="AN91" s="17"/>
    </row>
    <row r="92" spans="11:40" ht="19.5" customHeight="1">
      <c r="K92" s="452"/>
      <c r="L92" s="17"/>
      <c r="M92" s="17"/>
      <c r="N92" s="17"/>
      <c r="O92" s="17"/>
      <c r="P92" s="1138"/>
      <c r="Q92" s="1138"/>
      <c r="R92" s="22"/>
      <c r="S92" s="22"/>
      <c r="T92" s="22"/>
      <c r="AE92" s="440"/>
      <c r="AF92" s="18"/>
      <c r="AG92" s="18"/>
      <c r="AH92" s="18"/>
      <c r="AI92" s="18"/>
      <c r="AJ92" s="452"/>
      <c r="AK92" s="17"/>
      <c r="AL92" s="17"/>
      <c r="AM92" s="17"/>
      <c r="AN92" s="17"/>
    </row>
    <row r="93" spans="11:40" ht="19.5" customHeight="1">
      <c r="K93" s="452"/>
      <c r="L93" s="17"/>
      <c r="M93" s="17"/>
      <c r="N93" s="17"/>
      <c r="O93" s="17"/>
      <c r="P93" s="15"/>
      <c r="Q93" s="15"/>
      <c r="R93" s="15"/>
      <c r="S93" s="15"/>
      <c r="T93" s="15"/>
      <c r="AE93" s="440"/>
      <c r="AF93" s="18"/>
      <c r="AG93" s="18"/>
      <c r="AH93" s="18"/>
      <c r="AI93" s="18"/>
      <c r="AJ93" s="17"/>
      <c r="AK93" s="17"/>
      <c r="AL93" s="17"/>
      <c r="AM93" s="17"/>
      <c r="AN93" s="17"/>
    </row>
    <row r="94" spans="11:40" ht="19.5" customHeight="1">
      <c r="K94" s="452"/>
      <c r="L94" s="17"/>
      <c r="M94" s="17"/>
      <c r="N94" s="17"/>
      <c r="O94" s="17"/>
      <c r="P94" s="17"/>
      <c r="Q94" s="17"/>
      <c r="R94" s="17"/>
      <c r="S94" s="17"/>
      <c r="T94" s="17"/>
      <c r="AE94" s="440"/>
      <c r="AF94" s="18"/>
      <c r="AG94" s="18"/>
      <c r="AH94" s="18"/>
      <c r="AI94" s="18"/>
      <c r="AJ94" s="17"/>
      <c r="AK94" s="17"/>
      <c r="AL94" s="17"/>
      <c r="AM94" s="17"/>
      <c r="AN94" s="17"/>
    </row>
    <row r="95" spans="11:40" ht="19.5" customHeight="1">
      <c r="K95" s="452"/>
      <c r="L95" s="17"/>
      <c r="M95" s="17"/>
      <c r="N95" s="17"/>
      <c r="O95" s="17"/>
      <c r="P95" s="17"/>
      <c r="Q95" s="17"/>
      <c r="R95" s="17"/>
      <c r="S95" s="17"/>
      <c r="T95" s="17"/>
      <c r="AE95" s="440"/>
      <c r="AF95" s="440"/>
      <c r="AG95" s="440"/>
      <c r="AH95" s="440"/>
      <c r="AI95" s="440"/>
      <c r="AJ95" s="17"/>
      <c r="AK95" s="17"/>
      <c r="AL95" s="17"/>
      <c r="AM95" s="17"/>
      <c r="AN95" s="17"/>
    </row>
    <row r="96" spans="11:40" ht="19.5" customHeight="1">
      <c r="K96" s="452"/>
      <c r="L96" s="17"/>
      <c r="M96" s="17"/>
      <c r="N96" s="17"/>
      <c r="O96" s="17"/>
      <c r="P96" s="17"/>
      <c r="Q96" s="17"/>
      <c r="R96" s="17"/>
      <c r="S96" s="17"/>
      <c r="T96" s="17"/>
      <c r="AE96" s="440"/>
      <c r="AF96" s="440"/>
      <c r="AG96" s="440"/>
      <c r="AH96" s="440"/>
      <c r="AI96" s="440"/>
      <c r="AJ96" s="17"/>
      <c r="AK96" s="17"/>
      <c r="AL96" s="17"/>
      <c r="AM96" s="17"/>
      <c r="AN96" s="17"/>
    </row>
    <row r="97" spans="11:40" ht="19.5" customHeight="1">
      <c r="K97" s="452"/>
      <c r="L97" s="17"/>
      <c r="M97" s="17"/>
      <c r="N97" s="17"/>
      <c r="O97" s="17"/>
      <c r="P97" s="17"/>
      <c r="Q97" s="17"/>
      <c r="R97" s="17"/>
      <c r="S97" s="17"/>
      <c r="T97" s="17"/>
      <c r="AE97" s="440"/>
      <c r="AF97" s="440"/>
      <c r="AG97" s="440"/>
      <c r="AH97" s="440"/>
      <c r="AI97" s="440"/>
      <c r="AJ97" s="17"/>
      <c r="AK97" s="17"/>
      <c r="AL97" s="17"/>
      <c r="AM97" s="17"/>
      <c r="AN97" s="17"/>
    </row>
    <row r="98" spans="11:40" ht="19.5" customHeight="1">
      <c r="K98" s="452"/>
      <c r="L98" s="17"/>
      <c r="M98" s="17"/>
      <c r="N98" s="17"/>
      <c r="O98" s="17"/>
      <c r="P98" s="17"/>
      <c r="Q98" s="17"/>
      <c r="R98" s="17"/>
      <c r="S98" s="17"/>
      <c r="T98" s="17"/>
      <c r="AE98" s="440"/>
      <c r="AF98" s="440"/>
      <c r="AG98" s="440"/>
      <c r="AH98" s="440"/>
      <c r="AI98" s="440"/>
      <c r="AJ98" s="17"/>
      <c r="AK98" s="17"/>
      <c r="AL98" s="17"/>
      <c r="AM98" s="17"/>
      <c r="AN98" s="17"/>
    </row>
    <row r="99" spans="11:40" ht="19.5" customHeight="1">
      <c r="K99" s="452"/>
      <c r="L99" s="17"/>
      <c r="M99" s="17"/>
      <c r="N99" s="17"/>
      <c r="O99" s="17"/>
      <c r="P99" s="17"/>
      <c r="Q99" s="17"/>
      <c r="R99" s="17"/>
      <c r="S99" s="17"/>
      <c r="T99" s="17"/>
      <c r="AE99" s="440"/>
      <c r="AF99" s="440"/>
      <c r="AG99" s="440"/>
      <c r="AH99" s="440"/>
      <c r="AI99" s="440"/>
      <c r="AJ99" s="17"/>
      <c r="AK99" s="17"/>
      <c r="AL99" s="17"/>
      <c r="AM99" s="17"/>
      <c r="AN99" s="17"/>
    </row>
    <row r="100" spans="11:40" ht="19.5" customHeight="1">
      <c r="K100" s="452"/>
      <c r="L100" s="17"/>
      <c r="M100" s="17"/>
      <c r="N100" s="17"/>
      <c r="O100" s="17"/>
      <c r="P100" s="17"/>
      <c r="Q100" s="17"/>
      <c r="R100" s="17"/>
      <c r="S100" s="17"/>
      <c r="T100" s="17"/>
      <c r="AE100" s="440"/>
      <c r="AF100" s="440"/>
      <c r="AG100" s="440"/>
      <c r="AH100" s="440"/>
      <c r="AI100" s="440"/>
      <c r="AJ100" s="17"/>
      <c r="AK100" s="17"/>
      <c r="AL100" s="17"/>
      <c r="AM100" s="17"/>
      <c r="AN100" s="17"/>
    </row>
    <row r="101" spans="11:40" ht="19.5" customHeight="1">
      <c r="K101" s="452"/>
      <c r="L101" s="17"/>
      <c r="M101" s="17"/>
      <c r="N101" s="17"/>
      <c r="O101" s="17"/>
      <c r="P101" s="17"/>
      <c r="Q101" s="17"/>
      <c r="R101" s="17"/>
      <c r="S101" s="17"/>
      <c r="T101" s="17"/>
      <c r="AE101" s="440"/>
      <c r="AF101" s="440"/>
      <c r="AG101" s="440"/>
      <c r="AH101" s="440"/>
      <c r="AI101" s="440"/>
      <c r="AJ101" s="17"/>
      <c r="AK101" s="17"/>
      <c r="AL101" s="17"/>
      <c r="AM101" s="17"/>
      <c r="AN101" s="17"/>
    </row>
    <row r="102" spans="11:40" ht="19.5" customHeight="1">
      <c r="K102" s="452"/>
      <c r="L102" s="17"/>
      <c r="M102" s="17"/>
      <c r="N102" s="17"/>
      <c r="O102" s="17"/>
      <c r="P102" s="17"/>
      <c r="Q102" s="17"/>
      <c r="R102" s="17"/>
      <c r="S102" s="17"/>
      <c r="T102" s="17"/>
      <c r="AE102" s="440"/>
      <c r="AF102" s="440"/>
      <c r="AG102" s="440"/>
      <c r="AH102" s="440"/>
      <c r="AI102" s="440"/>
      <c r="AJ102" s="17"/>
      <c r="AK102" s="17"/>
      <c r="AL102" s="17"/>
      <c r="AM102" s="17"/>
      <c r="AN102" s="17"/>
    </row>
    <row r="103" spans="11:40" ht="19.5" customHeight="1">
      <c r="K103" s="452"/>
      <c r="L103" s="17"/>
      <c r="M103" s="17"/>
      <c r="N103" s="17"/>
      <c r="O103" s="17"/>
      <c r="P103" s="17"/>
      <c r="Q103" s="17"/>
      <c r="R103" s="17"/>
      <c r="S103" s="17"/>
      <c r="T103" s="17"/>
      <c r="AE103" s="440"/>
      <c r="AF103" s="440"/>
      <c r="AG103" s="440"/>
      <c r="AH103" s="440"/>
      <c r="AI103" s="440"/>
      <c r="AJ103" s="17"/>
      <c r="AK103" s="17"/>
      <c r="AL103" s="17"/>
      <c r="AM103" s="17"/>
      <c r="AN103" s="17"/>
    </row>
    <row r="104" spans="11:40" ht="19.5" customHeight="1">
      <c r="K104" s="452"/>
      <c r="L104" s="17"/>
      <c r="M104" s="17"/>
      <c r="N104" s="17"/>
      <c r="O104" s="17"/>
      <c r="P104" s="17"/>
      <c r="Q104" s="17"/>
      <c r="R104" s="17"/>
      <c r="S104" s="17"/>
      <c r="T104" s="17"/>
      <c r="AE104" s="440"/>
      <c r="AF104" s="440"/>
      <c r="AG104" s="440"/>
      <c r="AH104" s="440"/>
      <c r="AI104" s="440"/>
      <c r="AJ104" s="17"/>
      <c r="AK104" s="17"/>
      <c r="AL104" s="17"/>
      <c r="AM104" s="17"/>
      <c r="AN104" s="17"/>
    </row>
    <row r="105" spans="11:40" ht="19.5" customHeight="1">
      <c r="K105" s="452"/>
      <c r="L105" s="17"/>
      <c r="M105" s="17"/>
      <c r="N105" s="17"/>
      <c r="O105" s="17"/>
      <c r="P105" s="17"/>
      <c r="Q105" s="17"/>
      <c r="R105" s="17"/>
      <c r="S105" s="17"/>
      <c r="T105" s="17"/>
      <c r="AE105" s="440"/>
      <c r="AF105" s="440"/>
      <c r="AG105" s="440"/>
      <c r="AH105" s="440"/>
      <c r="AI105" s="440"/>
      <c r="AJ105" s="17"/>
      <c r="AK105" s="17"/>
      <c r="AL105" s="17"/>
      <c r="AM105" s="17"/>
      <c r="AN105" s="17"/>
    </row>
    <row r="106" spans="11:40" ht="19.5" customHeight="1">
      <c r="K106" s="452"/>
      <c r="L106" s="17"/>
      <c r="M106" s="17"/>
      <c r="N106" s="17"/>
      <c r="O106" s="17"/>
      <c r="P106" s="17"/>
      <c r="Q106" s="17"/>
      <c r="R106" s="17"/>
      <c r="S106" s="17"/>
      <c r="T106" s="17"/>
      <c r="AE106" s="440"/>
      <c r="AF106" s="440"/>
      <c r="AG106" s="440"/>
      <c r="AH106" s="440"/>
      <c r="AI106" s="440"/>
      <c r="AJ106" s="17"/>
      <c r="AK106" s="17"/>
      <c r="AL106" s="17"/>
      <c r="AM106" s="17"/>
      <c r="AN106" s="17"/>
    </row>
    <row r="107" spans="11:40" ht="19.5" customHeight="1">
      <c r="K107" s="452"/>
      <c r="L107" s="17"/>
      <c r="M107" s="17"/>
      <c r="N107" s="17"/>
      <c r="O107" s="17"/>
      <c r="P107" s="17"/>
      <c r="Q107" s="17"/>
      <c r="R107" s="17"/>
      <c r="S107" s="17"/>
      <c r="T107" s="17"/>
      <c r="AE107" s="440"/>
      <c r="AF107" s="440"/>
      <c r="AG107" s="440"/>
      <c r="AH107" s="440"/>
      <c r="AI107" s="440"/>
      <c r="AJ107" s="17"/>
      <c r="AK107" s="17"/>
      <c r="AL107" s="17"/>
      <c r="AM107" s="17"/>
      <c r="AN107" s="17"/>
    </row>
    <row r="108" spans="11:40" ht="19.5" customHeight="1">
      <c r="K108" s="452"/>
      <c r="L108" s="17"/>
      <c r="M108" s="17"/>
      <c r="N108" s="17"/>
      <c r="O108" s="17"/>
      <c r="P108" s="17"/>
      <c r="Q108" s="17"/>
      <c r="R108" s="17"/>
      <c r="S108" s="17"/>
      <c r="T108" s="17"/>
      <c r="AE108" s="440"/>
      <c r="AF108" s="440"/>
      <c r="AG108" s="440"/>
      <c r="AH108" s="440"/>
      <c r="AI108" s="440"/>
      <c r="AJ108" s="17"/>
      <c r="AK108" s="17"/>
      <c r="AL108" s="17"/>
      <c r="AM108" s="17"/>
      <c r="AN108" s="17"/>
    </row>
    <row r="109" spans="11:40" ht="19.5" customHeight="1">
      <c r="K109" s="452"/>
      <c r="L109" s="17"/>
      <c r="M109" s="17"/>
      <c r="N109" s="17"/>
      <c r="O109" s="17"/>
      <c r="P109" s="17"/>
      <c r="Q109" s="17"/>
      <c r="R109" s="17"/>
      <c r="S109" s="17"/>
      <c r="T109" s="17"/>
      <c r="AE109" s="440"/>
      <c r="AF109" s="440"/>
      <c r="AG109" s="440"/>
      <c r="AH109" s="440"/>
      <c r="AI109" s="440"/>
      <c r="AJ109" s="17"/>
      <c r="AK109" s="17"/>
      <c r="AL109" s="17"/>
      <c r="AM109" s="17"/>
      <c r="AN109" s="17"/>
    </row>
    <row r="110" spans="11:40" ht="19.5" customHeight="1">
      <c r="K110" s="452"/>
      <c r="L110" s="17"/>
      <c r="M110" s="17"/>
      <c r="N110" s="17"/>
      <c r="O110" s="17"/>
      <c r="P110" s="17"/>
      <c r="Q110" s="17"/>
      <c r="R110" s="17"/>
      <c r="S110" s="17"/>
      <c r="T110" s="17"/>
      <c r="AE110" s="440"/>
      <c r="AF110" s="440"/>
      <c r="AG110" s="440"/>
      <c r="AH110" s="440"/>
      <c r="AI110" s="440"/>
      <c r="AJ110" s="17"/>
      <c r="AK110" s="17"/>
      <c r="AL110" s="17"/>
      <c r="AM110" s="17"/>
      <c r="AN110" s="17"/>
    </row>
    <row r="111" spans="11:40" ht="19.5" customHeight="1">
      <c r="K111" s="452"/>
      <c r="L111" s="17"/>
      <c r="M111" s="17"/>
      <c r="N111" s="17"/>
      <c r="O111" s="17"/>
      <c r="P111" s="17"/>
      <c r="Q111" s="17"/>
      <c r="R111" s="17"/>
      <c r="S111" s="17"/>
      <c r="T111" s="17"/>
      <c r="AE111" s="440"/>
      <c r="AF111" s="440"/>
      <c r="AG111" s="440"/>
      <c r="AH111" s="440"/>
      <c r="AI111" s="440"/>
      <c r="AJ111" s="17"/>
      <c r="AK111" s="17"/>
      <c r="AL111" s="17"/>
      <c r="AM111" s="17"/>
      <c r="AN111" s="17"/>
    </row>
    <row r="112" spans="11:40" ht="19.5" customHeight="1">
      <c r="K112" s="452"/>
      <c r="L112" s="17"/>
      <c r="M112" s="17"/>
      <c r="N112" s="17"/>
      <c r="O112" s="17"/>
      <c r="P112" s="17"/>
      <c r="Q112" s="17"/>
      <c r="R112" s="17"/>
      <c r="S112" s="17"/>
      <c r="T112" s="17"/>
      <c r="AE112" s="440"/>
      <c r="AF112" s="440"/>
      <c r="AG112" s="440"/>
      <c r="AH112" s="440"/>
      <c r="AI112" s="440"/>
      <c r="AJ112" s="17"/>
      <c r="AK112" s="17"/>
      <c r="AL112" s="17"/>
      <c r="AM112" s="17"/>
      <c r="AN112" s="17"/>
    </row>
    <row r="113" spans="1:50" ht="19.5" customHeight="1">
      <c r="K113" s="452"/>
      <c r="L113" s="17"/>
      <c r="M113" s="17"/>
      <c r="N113" s="17"/>
      <c r="O113" s="17"/>
      <c r="P113" s="17"/>
      <c r="Q113" s="17"/>
      <c r="R113" s="17"/>
      <c r="S113" s="17"/>
      <c r="T113" s="17"/>
      <c r="AE113" s="440"/>
      <c r="AF113" s="440"/>
      <c r="AG113" s="440"/>
      <c r="AH113" s="440"/>
      <c r="AI113" s="440"/>
      <c r="AJ113" s="17"/>
      <c r="AK113" s="17"/>
      <c r="AL113" s="17"/>
      <c r="AM113" s="17"/>
      <c r="AN113" s="17"/>
      <c r="AP113" s="449"/>
      <c r="AQ113" s="449"/>
      <c r="AR113" s="449"/>
      <c r="AS113" s="449"/>
    </row>
    <row r="114" spans="1:50" ht="19.5" customHeight="1">
      <c r="K114" s="452"/>
      <c r="L114" s="17"/>
      <c r="M114" s="17"/>
      <c r="N114" s="17"/>
      <c r="O114" s="17"/>
      <c r="P114" s="17"/>
      <c r="Q114" s="17"/>
      <c r="R114" s="17"/>
      <c r="S114" s="17"/>
      <c r="T114" s="17"/>
      <c r="AE114" s="440"/>
      <c r="AF114" s="440"/>
      <c r="AG114" s="440"/>
      <c r="AH114" s="440"/>
      <c r="AI114" s="440"/>
      <c r="AJ114" s="17"/>
      <c r="AK114" s="17"/>
      <c r="AL114" s="17"/>
      <c r="AM114" s="17"/>
      <c r="AN114" s="17"/>
      <c r="AP114" s="449"/>
      <c r="AQ114" s="449"/>
      <c r="AR114" s="449"/>
      <c r="AS114" s="449"/>
    </row>
    <row r="115" spans="1:50" ht="19.5" customHeight="1">
      <c r="K115" s="452"/>
      <c r="L115" s="17"/>
      <c r="M115" s="17"/>
      <c r="N115" s="17"/>
      <c r="O115" s="17"/>
      <c r="P115" s="17"/>
      <c r="Q115" s="17"/>
      <c r="R115" s="17"/>
      <c r="S115" s="17"/>
      <c r="T115" s="17"/>
      <c r="AE115" s="440"/>
      <c r="AF115" s="440"/>
      <c r="AG115" s="440"/>
      <c r="AH115" s="440"/>
      <c r="AI115" s="440"/>
      <c r="AJ115" s="18"/>
      <c r="AK115" s="18"/>
      <c r="AL115" s="18"/>
      <c r="AM115" s="18"/>
      <c r="AN115" s="18"/>
    </row>
    <row r="116" spans="1:50" ht="19.5" customHeight="1">
      <c r="K116" s="452"/>
      <c r="L116" s="17"/>
      <c r="M116" s="17"/>
      <c r="N116" s="17"/>
      <c r="O116" s="17"/>
      <c r="P116" s="15"/>
      <c r="Q116" s="15"/>
      <c r="R116" s="15"/>
      <c r="S116" s="15"/>
      <c r="T116" s="15"/>
      <c r="AE116" s="450"/>
      <c r="AF116" s="450"/>
      <c r="AG116" s="450"/>
      <c r="AH116" s="450"/>
      <c r="AI116" s="450"/>
      <c r="AJ116" s="18"/>
      <c r="AK116" s="21"/>
      <c r="AL116" s="17"/>
      <c r="AM116" s="17"/>
      <c r="AN116" s="17"/>
    </row>
    <row r="117" spans="1:50" ht="19.5" customHeight="1">
      <c r="K117" s="452"/>
      <c r="L117" s="17"/>
      <c r="M117" s="17"/>
      <c r="N117" s="17"/>
      <c r="O117" s="17"/>
      <c r="P117" s="15"/>
      <c r="Q117" s="15"/>
      <c r="R117" s="15"/>
      <c r="S117" s="15"/>
      <c r="T117" s="15"/>
      <c r="AE117" s="450"/>
      <c r="AF117" s="450"/>
      <c r="AG117" s="450"/>
      <c r="AH117" s="450"/>
      <c r="AI117" s="450"/>
      <c r="AJ117" s="440"/>
      <c r="AK117" s="440"/>
      <c r="AL117" s="440"/>
      <c r="AM117" s="440"/>
      <c r="AN117" s="440"/>
      <c r="AT117" s="449"/>
      <c r="AU117" s="449"/>
      <c r="AV117" s="449"/>
      <c r="AW117" s="449"/>
      <c r="AX117" s="449"/>
    </row>
    <row r="118" spans="1:50" ht="19.5" customHeight="1">
      <c r="K118" s="451"/>
      <c r="L118" s="15"/>
      <c r="M118" s="15"/>
      <c r="N118" s="15"/>
      <c r="O118" s="15"/>
      <c r="P118" s="17"/>
      <c r="Q118" s="17"/>
      <c r="R118" s="17"/>
      <c r="S118" s="17"/>
      <c r="T118" s="17"/>
      <c r="AT118" s="449"/>
      <c r="AU118" s="449"/>
      <c r="AV118" s="449"/>
      <c r="AW118" s="449"/>
      <c r="AX118" s="449"/>
    </row>
    <row r="119" spans="1:50" ht="19.5" customHeight="1">
      <c r="K119" s="452"/>
      <c r="L119" s="17"/>
      <c r="M119" s="17"/>
      <c r="N119" s="17"/>
      <c r="O119" s="17"/>
      <c r="P119" s="17"/>
      <c r="Q119" s="17"/>
      <c r="R119" s="17"/>
      <c r="S119" s="17"/>
      <c r="T119" s="17"/>
      <c r="AO119" s="449"/>
    </row>
    <row r="120" spans="1:50" ht="19.5" customHeight="1">
      <c r="K120" s="452"/>
      <c r="L120" s="17"/>
      <c r="M120" s="17"/>
      <c r="N120" s="17"/>
      <c r="O120" s="17"/>
      <c r="P120" s="17"/>
      <c r="Q120" s="17"/>
      <c r="R120" s="17"/>
      <c r="S120" s="17"/>
      <c r="T120" s="17"/>
      <c r="AO120" s="449"/>
    </row>
    <row r="121" spans="1:50" s="449" customFormat="1" ht="19.5" customHeight="1">
      <c r="A121" s="434"/>
      <c r="B121" s="19"/>
      <c r="C121" s="19"/>
      <c r="D121" s="19"/>
      <c r="E121" s="19"/>
      <c r="F121" s="19"/>
      <c r="G121" s="19"/>
      <c r="H121" s="19"/>
      <c r="I121" s="19"/>
      <c r="J121" s="19"/>
      <c r="K121" s="452"/>
      <c r="L121" s="17"/>
      <c r="M121" s="17"/>
      <c r="N121" s="17"/>
      <c r="O121" s="17"/>
      <c r="P121" s="17"/>
      <c r="Q121" s="17"/>
      <c r="R121" s="17"/>
      <c r="S121" s="17"/>
      <c r="T121" s="17"/>
      <c r="U121" s="434"/>
      <c r="V121" s="19"/>
      <c r="W121" s="19"/>
      <c r="X121" s="19"/>
      <c r="Y121" s="19"/>
      <c r="Z121" s="19"/>
      <c r="AA121" s="19"/>
      <c r="AB121" s="19"/>
      <c r="AC121" s="19"/>
      <c r="AD121" s="19"/>
      <c r="AE121" s="434"/>
      <c r="AF121" s="434"/>
      <c r="AG121" s="434"/>
      <c r="AH121" s="434"/>
      <c r="AI121" s="434"/>
      <c r="AJ121" s="434"/>
      <c r="AK121" s="434"/>
      <c r="AL121" s="434"/>
      <c r="AM121" s="434"/>
      <c r="AN121" s="434"/>
      <c r="AO121" s="434"/>
      <c r="AP121" s="434"/>
      <c r="AQ121" s="434"/>
      <c r="AR121" s="434"/>
      <c r="AS121" s="434"/>
      <c r="AT121" s="434"/>
      <c r="AU121" s="434"/>
      <c r="AV121" s="434"/>
      <c r="AW121" s="434"/>
      <c r="AX121" s="434"/>
    </row>
    <row r="122" spans="1:50" s="449" customFormat="1" ht="19.5" customHeight="1">
      <c r="A122" s="434"/>
      <c r="B122" s="19"/>
      <c r="C122" s="19"/>
      <c r="D122" s="19"/>
      <c r="E122" s="19"/>
      <c r="F122" s="19"/>
      <c r="G122" s="19"/>
      <c r="H122" s="19"/>
      <c r="I122" s="19"/>
      <c r="J122" s="19"/>
      <c r="K122" s="451"/>
      <c r="L122" s="15"/>
      <c r="M122" s="15"/>
      <c r="N122" s="15"/>
      <c r="O122" s="15"/>
      <c r="P122" s="15"/>
      <c r="Q122" s="17"/>
      <c r="R122" s="15"/>
      <c r="S122" s="15"/>
      <c r="T122" s="15"/>
      <c r="U122" s="434"/>
      <c r="V122" s="19"/>
      <c r="W122" s="19"/>
      <c r="X122" s="19"/>
      <c r="Y122" s="19"/>
      <c r="Z122" s="19"/>
      <c r="AA122" s="19"/>
      <c r="AB122" s="19"/>
      <c r="AC122" s="19"/>
      <c r="AD122" s="19"/>
      <c r="AE122" s="434"/>
      <c r="AF122" s="434"/>
      <c r="AG122" s="434"/>
      <c r="AH122" s="434"/>
      <c r="AI122" s="434"/>
      <c r="AJ122" s="434"/>
      <c r="AK122" s="434"/>
      <c r="AL122" s="434"/>
      <c r="AM122" s="434"/>
      <c r="AN122" s="434"/>
      <c r="AO122" s="434"/>
      <c r="AP122" s="434"/>
      <c r="AQ122" s="434"/>
      <c r="AR122" s="434"/>
      <c r="AS122" s="434"/>
      <c r="AT122" s="434"/>
      <c r="AU122" s="434"/>
      <c r="AV122" s="434"/>
      <c r="AW122" s="434"/>
      <c r="AX122" s="434"/>
    </row>
    <row r="123" spans="1:50" ht="19.5" customHeight="1">
      <c r="K123" s="454"/>
      <c r="L123" s="17"/>
      <c r="M123" s="17"/>
      <c r="N123" s="17"/>
      <c r="O123" s="17"/>
      <c r="P123" s="15"/>
      <c r="Q123" s="15"/>
      <c r="R123" s="15"/>
      <c r="S123" s="15"/>
      <c r="T123" s="15"/>
    </row>
    <row r="124" spans="1:50" ht="19.5" customHeight="1">
      <c r="K124" s="452"/>
      <c r="L124" s="17"/>
      <c r="M124" s="17"/>
      <c r="N124" s="17"/>
      <c r="O124" s="17"/>
      <c r="P124" s="15"/>
      <c r="Q124" s="15"/>
      <c r="R124" s="15"/>
      <c r="S124" s="15"/>
      <c r="T124" s="15"/>
    </row>
    <row r="125" spans="1:50" ht="19.5" customHeight="1">
      <c r="K125" s="452"/>
      <c r="L125" s="17"/>
      <c r="M125" s="17"/>
      <c r="N125" s="17"/>
      <c r="O125" s="17"/>
      <c r="P125" s="17"/>
      <c r="Q125" s="17"/>
      <c r="R125" s="17"/>
      <c r="S125" s="17"/>
      <c r="T125" s="17"/>
    </row>
    <row r="126" spans="1:50" ht="19.5" customHeight="1">
      <c r="K126" s="452"/>
      <c r="L126" s="17"/>
      <c r="M126" s="17"/>
      <c r="N126" s="17"/>
      <c r="O126" s="17"/>
      <c r="P126" s="17"/>
      <c r="Q126" s="17"/>
      <c r="R126" s="17"/>
      <c r="S126" s="17"/>
      <c r="T126" s="17"/>
    </row>
    <row r="127" spans="1:50" ht="19.5" customHeight="1">
      <c r="K127" s="452"/>
      <c r="L127" s="17"/>
      <c r="M127" s="17"/>
      <c r="N127" s="17"/>
      <c r="O127" s="17"/>
      <c r="P127" s="17"/>
      <c r="Q127" s="17"/>
      <c r="R127" s="17"/>
      <c r="S127" s="17"/>
      <c r="T127" s="17"/>
    </row>
    <row r="128" spans="1:50" ht="19.5" customHeight="1">
      <c r="K128" s="452"/>
      <c r="L128" s="17"/>
      <c r="M128" s="17"/>
      <c r="N128" s="17"/>
      <c r="O128" s="17"/>
      <c r="P128" s="17"/>
      <c r="Q128" s="17"/>
      <c r="R128" s="17"/>
      <c r="S128" s="17"/>
      <c r="T128" s="17"/>
    </row>
    <row r="129" spans="11:40" ht="19.5" customHeight="1">
      <c r="K129" s="452"/>
      <c r="L129" s="17"/>
      <c r="M129" s="17"/>
      <c r="N129" s="17"/>
      <c r="O129" s="17"/>
      <c r="P129" s="17"/>
      <c r="Q129" s="17"/>
      <c r="R129" s="17"/>
      <c r="S129" s="17"/>
      <c r="T129" s="17"/>
    </row>
    <row r="130" spans="11:40" ht="19.5" customHeight="1">
      <c r="K130" s="452"/>
      <c r="L130" s="17"/>
      <c r="M130" s="17"/>
      <c r="N130" s="17"/>
      <c r="O130" s="17"/>
      <c r="P130" s="15"/>
      <c r="Q130" s="15"/>
      <c r="R130" s="15"/>
      <c r="S130" s="15"/>
      <c r="T130" s="15"/>
    </row>
    <row r="131" spans="11:40" ht="19.5" customHeight="1">
      <c r="K131" s="452"/>
      <c r="L131" s="17"/>
      <c r="M131" s="17"/>
      <c r="N131" s="17"/>
      <c r="O131" s="17"/>
      <c r="P131" s="15"/>
      <c r="Q131" s="15"/>
      <c r="R131" s="15"/>
      <c r="S131" s="15"/>
      <c r="T131" s="15"/>
    </row>
    <row r="132" spans="11:40" ht="19.5" customHeight="1">
      <c r="K132" s="452"/>
      <c r="L132" s="17"/>
      <c r="M132" s="17"/>
      <c r="N132" s="17"/>
      <c r="O132" s="17"/>
      <c r="P132" s="15"/>
      <c r="Q132" s="15"/>
      <c r="R132" s="15"/>
      <c r="S132" s="15"/>
      <c r="T132" s="15"/>
    </row>
    <row r="133" spans="11:40" ht="19.5" customHeight="1">
      <c r="K133" s="452"/>
      <c r="L133" s="17"/>
      <c r="M133" s="17"/>
      <c r="N133" s="17"/>
      <c r="O133" s="17"/>
      <c r="P133" s="17"/>
      <c r="Q133" s="17"/>
      <c r="R133" s="17"/>
      <c r="S133" s="17"/>
      <c r="T133" s="17"/>
    </row>
    <row r="134" spans="11:40" ht="19.5" customHeight="1">
      <c r="K134" s="452"/>
      <c r="L134" s="17"/>
      <c r="M134" s="17"/>
      <c r="N134" s="17"/>
      <c r="O134" s="17"/>
      <c r="P134" s="17"/>
      <c r="Q134" s="17"/>
      <c r="R134" s="17"/>
      <c r="S134" s="17"/>
      <c r="T134" s="17"/>
      <c r="Z134" s="449"/>
      <c r="AA134" s="449"/>
      <c r="AB134" s="449"/>
      <c r="AC134" s="449"/>
      <c r="AD134" s="449"/>
    </row>
    <row r="135" spans="11:40" ht="19.5" customHeight="1">
      <c r="K135" s="452"/>
      <c r="L135" s="17"/>
      <c r="M135" s="17"/>
      <c r="N135" s="17"/>
      <c r="O135" s="17"/>
      <c r="P135" s="17"/>
      <c r="Q135" s="17"/>
      <c r="R135" s="17"/>
      <c r="S135" s="17"/>
      <c r="T135" s="17"/>
      <c r="U135" s="449"/>
      <c r="V135" s="449"/>
      <c r="W135" s="449"/>
      <c r="X135" s="449"/>
      <c r="Y135" s="449"/>
      <c r="Z135" s="449"/>
      <c r="AA135" s="449"/>
      <c r="AB135" s="449"/>
      <c r="AC135" s="449"/>
      <c r="AD135" s="449"/>
    </row>
    <row r="136" spans="11:40" ht="19.5" customHeight="1">
      <c r="K136" s="452"/>
      <c r="L136" s="17"/>
      <c r="M136" s="17"/>
      <c r="N136" s="17"/>
      <c r="O136" s="17"/>
      <c r="P136" s="17"/>
      <c r="Q136" s="17"/>
      <c r="R136" s="17"/>
      <c r="S136" s="17"/>
      <c r="T136" s="17"/>
      <c r="U136" s="449"/>
      <c r="V136" s="449"/>
      <c r="W136" s="449"/>
      <c r="X136" s="449"/>
      <c r="Y136" s="449"/>
    </row>
    <row r="137" spans="11:40" ht="19.5" customHeight="1">
      <c r="K137" s="440"/>
      <c r="L137" s="18"/>
      <c r="M137" s="18"/>
      <c r="N137" s="18"/>
      <c r="O137" s="18"/>
      <c r="P137" s="17"/>
      <c r="Q137" s="17"/>
      <c r="R137" s="17"/>
      <c r="S137" s="17"/>
      <c r="T137" s="17"/>
    </row>
    <row r="138" spans="11:40" ht="19.5" customHeight="1">
      <c r="K138" s="440"/>
      <c r="L138" s="18"/>
      <c r="M138" s="18"/>
      <c r="N138" s="18"/>
      <c r="O138" s="18"/>
      <c r="P138" s="17"/>
      <c r="Q138" s="17"/>
      <c r="R138" s="17"/>
      <c r="S138" s="17"/>
      <c r="T138" s="17"/>
      <c r="AJ138" s="449"/>
      <c r="AK138" s="449"/>
      <c r="AL138" s="449"/>
      <c r="AM138" s="449"/>
      <c r="AN138" s="449"/>
    </row>
    <row r="139" spans="11:40" ht="19.5" customHeight="1">
      <c r="K139" s="440"/>
      <c r="L139" s="18"/>
      <c r="M139" s="18"/>
      <c r="N139" s="18"/>
      <c r="O139" s="18"/>
      <c r="P139" s="15"/>
      <c r="Q139" s="15"/>
      <c r="R139" s="15"/>
      <c r="S139" s="15"/>
      <c r="T139" s="15"/>
      <c r="AJ139" s="449"/>
      <c r="AK139" s="449"/>
      <c r="AL139" s="449"/>
      <c r="AM139" s="449"/>
      <c r="AN139" s="449"/>
    </row>
    <row r="140" spans="11:40" ht="19.5" customHeight="1">
      <c r="K140" s="440"/>
      <c r="L140" s="18"/>
      <c r="M140" s="18"/>
      <c r="N140" s="18"/>
      <c r="O140" s="18"/>
      <c r="P140" s="17"/>
      <c r="Q140" s="17"/>
      <c r="R140" s="17"/>
      <c r="S140" s="17"/>
      <c r="T140" s="17"/>
    </row>
    <row r="141" spans="11:40" ht="19.5" customHeight="1">
      <c r="K141" s="453"/>
      <c r="L141" s="20"/>
      <c r="M141" s="17"/>
      <c r="N141" s="17"/>
      <c r="O141" s="17"/>
      <c r="P141" s="17"/>
      <c r="Q141" s="17"/>
      <c r="R141" s="17"/>
      <c r="S141" s="17"/>
      <c r="T141" s="17"/>
    </row>
    <row r="142" spans="11:40" ht="19.5" customHeight="1">
      <c r="K142" s="1137"/>
      <c r="L142" s="1138"/>
      <c r="M142" s="1136"/>
      <c r="N142" s="1136"/>
      <c r="O142" s="1136"/>
      <c r="P142" s="17"/>
      <c r="Q142" s="17"/>
      <c r="R142" s="17"/>
      <c r="S142" s="17"/>
      <c r="T142" s="17"/>
    </row>
    <row r="143" spans="11:40" ht="19.5" customHeight="1">
      <c r="K143" s="1137"/>
      <c r="L143" s="1138"/>
      <c r="M143" s="22"/>
      <c r="N143" s="22"/>
      <c r="O143" s="22"/>
      <c r="P143" s="17"/>
      <c r="Q143" s="17"/>
      <c r="R143" s="17"/>
      <c r="S143" s="17"/>
      <c r="T143" s="17"/>
    </row>
    <row r="144" spans="11:40" ht="19.5" customHeight="1">
      <c r="K144" s="451"/>
      <c r="L144" s="15"/>
      <c r="M144" s="15"/>
      <c r="N144" s="15"/>
      <c r="O144" s="15"/>
      <c r="P144" s="17"/>
      <c r="Q144" s="17"/>
      <c r="R144" s="17"/>
      <c r="S144" s="17"/>
      <c r="T144" s="17"/>
    </row>
    <row r="145" spans="11:20" ht="19.5" customHeight="1">
      <c r="K145" s="452"/>
      <c r="L145" s="17"/>
      <c r="M145" s="17"/>
      <c r="N145" s="17"/>
      <c r="O145" s="17"/>
      <c r="P145" s="18"/>
      <c r="Q145" s="18"/>
      <c r="R145" s="18"/>
      <c r="S145" s="18"/>
      <c r="T145" s="18"/>
    </row>
    <row r="146" spans="11:20" ht="19.5" customHeight="1">
      <c r="K146" s="452"/>
      <c r="L146" s="17"/>
      <c r="M146" s="17"/>
      <c r="N146" s="17"/>
      <c r="O146" s="17"/>
      <c r="P146" s="18"/>
      <c r="Q146" s="23"/>
      <c r="R146" s="18"/>
      <c r="S146" s="18"/>
      <c r="T146" s="18"/>
    </row>
    <row r="147" spans="11:20" ht="19.5" customHeight="1">
      <c r="K147" s="452"/>
      <c r="L147" s="17"/>
      <c r="M147" s="17"/>
      <c r="N147" s="17"/>
      <c r="O147" s="17"/>
      <c r="P147" s="18"/>
      <c r="Q147" s="18"/>
      <c r="R147" s="18"/>
      <c r="S147" s="18"/>
      <c r="T147" s="18"/>
    </row>
    <row r="148" spans="11:20" ht="19.5" customHeight="1">
      <c r="K148" s="452"/>
      <c r="L148" s="17"/>
      <c r="M148" s="17"/>
      <c r="N148" s="17"/>
      <c r="O148" s="17"/>
      <c r="P148" s="18"/>
      <c r="Q148" s="18"/>
      <c r="R148" s="18"/>
      <c r="S148" s="18"/>
      <c r="T148" s="18"/>
    </row>
    <row r="149" spans="11:20" ht="19.5" customHeight="1">
      <c r="K149" s="452"/>
      <c r="L149" s="17"/>
      <c r="M149" s="17"/>
      <c r="N149" s="17"/>
      <c r="O149" s="17"/>
      <c r="P149" s="17"/>
      <c r="Q149" s="17"/>
      <c r="R149" s="17"/>
      <c r="S149" s="17"/>
      <c r="T149" s="17"/>
    </row>
    <row r="150" spans="11:20" ht="19.5" customHeight="1">
      <c r="K150" s="452"/>
      <c r="L150" s="17"/>
      <c r="M150" s="17"/>
      <c r="N150" s="17"/>
      <c r="O150" s="17"/>
      <c r="P150" s="1138"/>
      <c r="Q150" s="1138"/>
      <c r="R150" s="1136"/>
      <c r="S150" s="1136"/>
      <c r="T150" s="1136"/>
    </row>
    <row r="151" spans="11:20" ht="19.5" customHeight="1">
      <c r="K151" s="452"/>
      <c r="L151" s="17"/>
      <c r="M151" s="17"/>
      <c r="N151" s="17"/>
      <c r="O151" s="17"/>
      <c r="P151" s="1138"/>
      <c r="Q151" s="1138"/>
      <c r="R151" s="22"/>
      <c r="S151" s="22"/>
      <c r="T151" s="22"/>
    </row>
    <row r="152" spans="11:20" ht="19.5" customHeight="1">
      <c r="K152" s="452"/>
      <c r="L152" s="17"/>
      <c r="M152" s="17"/>
      <c r="N152" s="17"/>
      <c r="O152" s="17"/>
      <c r="P152" s="15"/>
      <c r="Q152" s="15"/>
      <c r="R152" s="15"/>
      <c r="S152" s="15"/>
      <c r="T152" s="15"/>
    </row>
    <row r="153" spans="11:20" ht="19.5" customHeight="1">
      <c r="K153" s="452"/>
      <c r="L153" s="17"/>
      <c r="M153" s="17"/>
      <c r="N153" s="17"/>
      <c r="O153" s="17"/>
      <c r="P153" s="17"/>
      <c r="Q153" s="17"/>
      <c r="R153" s="17"/>
      <c r="S153" s="17"/>
      <c r="T153" s="17"/>
    </row>
    <row r="154" spans="11:20" ht="19.5" customHeight="1">
      <c r="K154" s="452"/>
      <c r="L154" s="17"/>
      <c r="M154" s="17"/>
      <c r="N154" s="17"/>
      <c r="O154" s="17"/>
      <c r="P154" s="17"/>
      <c r="Q154" s="17"/>
      <c r="R154" s="17"/>
      <c r="S154" s="17"/>
      <c r="T154" s="17"/>
    </row>
    <row r="155" spans="11:20" ht="19.5" customHeight="1">
      <c r="K155" s="451"/>
      <c r="L155" s="15"/>
      <c r="M155" s="15"/>
      <c r="N155" s="15"/>
      <c r="O155" s="15"/>
      <c r="P155" s="17"/>
      <c r="Q155" s="17"/>
      <c r="R155" s="17"/>
      <c r="S155" s="17"/>
      <c r="T155" s="17"/>
    </row>
    <row r="156" spans="11:20" ht="19.5" customHeight="1">
      <c r="K156" s="452"/>
      <c r="L156" s="17"/>
      <c r="M156" s="17"/>
      <c r="N156" s="17"/>
      <c r="O156" s="17"/>
      <c r="P156" s="17"/>
      <c r="Q156" s="17"/>
      <c r="R156" s="17"/>
      <c r="S156" s="17"/>
      <c r="T156" s="17"/>
    </row>
    <row r="157" spans="11:20" ht="19.5" customHeight="1">
      <c r="K157" s="452"/>
      <c r="L157" s="17"/>
      <c r="M157" s="17"/>
      <c r="N157" s="17"/>
      <c r="O157" s="17"/>
      <c r="P157" s="17"/>
      <c r="Q157" s="17"/>
      <c r="R157" s="17"/>
      <c r="S157" s="17"/>
      <c r="T157" s="17"/>
    </row>
    <row r="158" spans="11:20" ht="19.5" customHeight="1">
      <c r="K158" s="452"/>
      <c r="L158" s="17"/>
      <c r="M158" s="17"/>
      <c r="N158" s="17"/>
      <c r="O158" s="17"/>
      <c r="P158" s="17"/>
      <c r="Q158" s="17"/>
      <c r="R158" s="17"/>
      <c r="S158" s="17"/>
      <c r="T158" s="17"/>
    </row>
    <row r="159" spans="11:20" ht="19.5" customHeight="1">
      <c r="K159" s="452"/>
      <c r="L159" s="17"/>
      <c r="M159" s="17"/>
      <c r="N159" s="17"/>
      <c r="O159" s="17"/>
      <c r="P159" s="17"/>
      <c r="Q159" s="17"/>
      <c r="R159" s="17"/>
      <c r="S159" s="17"/>
      <c r="T159" s="17"/>
    </row>
    <row r="160" spans="11:20" ht="19.5" customHeight="1">
      <c r="K160" s="452"/>
      <c r="L160" s="17"/>
      <c r="M160" s="17"/>
      <c r="N160" s="17"/>
      <c r="O160" s="17"/>
      <c r="P160" s="17"/>
      <c r="Q160" s="17"/>
      <c r="R160" s="17"/>
      <c r="S160" s="17"/>
      <c r="T160" s="17"/>
    </row>
    <row r="161" spans="11:50" ht="19.5" customHeight="1">
      <c r="K161" s="452"/>
      <c r="L161" s="17"/>
      <c r="M161" s="17"/>
      <c r="N161" s="17"/>
      <c r="O161" s="17"/>
      <c r="P161" s="17"/>
      <c r="Q161" s="17"/>
      <c r="R161" s="17"/>
      <c r="S161" s="17"/>
      <c r="T161" s="17"/>
    </row>
    <row r="162" spans="11:50" ht="19.5" customHeight="1">
      <c r="K162" s="452"/>
      <c r="L162" s="17"/>
      <c r="M162" s="17"/>
      <c r="N162" s="17"/>
      <c r="O162" s="17"/>
      <c r="P162" s="17"/>
      <c r="Q162" s="17"/>
      <c r="R162" s="17"/>
      <c r="S162" s="17"/>
      <c r="T162" s="17"/>
    </row>
    <row r="163" spans="11:50" ht="19.5" customHeight="1">
      <c r="K163" s="452"/>
      <c r="L163" s="17"/>
      <c r="M163" s="17"/>
      <c r="N163" s="17"/>
      <c r="O163" s="17"/>
      <c r="P163" s="15"/>
      <c r="Q163" s="15"/>
      <c r="R163" s="15"/>
      <c r="S163" s="15"/>
      <c r="T163" s="15"/>
    </row>
    <row r="164" spans="11:50" ht="19.5" customHeight="1">
      <c r="K164" s="451"/>
      <c r="L164" s="15"/>
      <c r="M164" s="15"/>
      <c r="N164" s="15"/>
      <c r="O164" s="15"/>
      <c r="P164" s="17"/>
      <c r="Q164" s="17"/>
      <c r="R164" s="17"/>
      <c r="S164" s="17"/>
      <c r="T164" s="17"/>
    </row>
    <row r="165" spans="11:50" ht="19.5" customHeight="1">
      <c r="K165" s="452"/>
      <c r="L165" s="17"/>
      <c r="M165" s="17"/>
      <c r="N165" s="17"/>
      <c r="O165" s="17"/>
      <c r="P165" s="17"/>
      <c r="Q165" s="17"/>
      <c r="R165" s="17"/>
      <c r="S165" s="17"/>
      <c r="T165" s="17"/>
    </row>
    <row r="166" spans="11:50" ht="19.5" customHeight="1">
      <c r="K166" s="452"/>
      <c r="L166" s="17"/>
      <c r="M166" s="17"/>
      <c r="N166" s="17"/>
      <c r="O166" s="17"/>
      <c r="P166" s="17"/>
      <c r="Q166" s="17"/>
      <c r="R166" s="17"/>
      <c r="S166" s="17"/>
      <c r="T166" s="17"/>
    </row>
    <row r="167" spans="11:50" ht="19.5" customHeight="1">
      <c r="K167" s="452"/>
      <c r="L167" s="17"/>
      <c r="M167" s="17"/>
      <c r="N167" s="17"/>
      <c r="O167" s="17"/>
      <c r="P167" s="17"/>
      <c r="Q167" s="17"/>
      <c r="R167" s="17"/>
      <c r="S167" s="17"/>
      <c r="T167" s="17"/>
    </row>
    <row r="168" spans="11:50" ht="19.5" customHeight="1">
      <c r="K168" s="452"/>
      <c r="L168" s="17"/>
      <c r="M168" s="17"/>
      <c r="N168" s="17"/>
      <c r="O168" s="17"/>
      <c r="P168" s="17"/>
      <c r="Q168" s="17"/>
      <c r="R168" s="17"/>
      <c r="S168" s="17"/>
      <c r="T168" s="17"/>
    </row>
    <row r="169" spans="11:50" ht="19.5" customHeight="1">
      <c r="K169" s="452"/>
      <c r="L169" s="17"/>
      <c r="M169" s="17"/>
      <c r="N169" s="17"/>
      <c r="O169" s="17"/>
      <c r="P169" s="15"/>
      <c r="Q169" s="15"/>
      <c r="R169" s="15"/>
      <c r="S169" s="15"/>
      <c r="T169" s="15"/>
    </row>
    <row r="170" spans="11:50" ht="19.5" customHeight="1">
      <c r="K170" s="452"/>
      <c r="L170" s="17"/>
      <c r="M170" s="17"/>
      <c r="N170" s="17"/>
      <c r="O170" s="17"/>
      <c r="P170" s="17"/>
      <c r="Q170" s="17"/>
      <c r="R170" s="17"/>
      <c r="S170" s="17"/>
      <c r="T170" s="17"/>
    </row>
    <row r="171" spans="11:50" ht="19.5" customHeight="1">
      <c r="K171" s="452"/>
      <c r="L171" s="17"/>
      <c r="M171" s="17"/>
      <c r="N171" s="17"/>
      <c r="O171" s="17"/>
      <c r="P171" s="17"/>
      <c r="Q171" s="17"/>
      <c r="R171" s="17"/>
      <c r="S171" s="17"/>
      <c r="T171" s="17"/>
    </row>
    <row r="172" spans="11:50" ht="19.5" customHeight="1">
      <c r="K172" s="452"/>
      <c r="L172" s="17"/>
      <c r="M172" s="17"/>
      <c r="N172" s="17"/>
      <c r="O172" s="17"/>
      <c r="P172" s="17"/>
      <c r="Q172" s="17"/>
      <c r="R172" s="17"/>
      <c r="S172" s="17"/>
      <c r="T172" s="17"/>
      <c r="AP172" s="449"/>
      <c r="AQ172" s="449"/>
      <c r="AR172" s="449"/>
      <c r="AS172" s="449"/>
    </row>
    <row r="173" spans="11:50" ht="19.5" customHeight="1">
      <c r="K173" s="451"/>
      <c r="L173" s="15"/>
      <c r="M173" s="15"/>
      <c r="N173" s="15"/>
      <c r="O173" s="15"/>
      <c r="P173" s="17"/>
      <c r="Q173" s="17"/>
      <c r="R173" s="17"/>
      <c r="S173" s="17"/>
      <c r="T173" s="17"/>
      <c r="AP173" s="449"/>
      <c r="AQ173" s="449"/>
      <c r="AR173" s="449"/>
      <c r="AS173" s="449"/>
    </row>
    <row r="174" spans="11:50" ht="19.5" customHeight="1">
      <c r="K174" s="452"/>
      <c r="L174" s="17"/>
      <c r="M174" s="17"/>
      <c r="N174" s="17"/>
      <c r="O174" s="17"/>
      <c r="P174" s="17"/>
      <c r="Q174" s="17"/>
      <c r="R174" s="17"/>
      <c r="S174" s="17"/>
      <c r="T174" s="17"/>
    </row>
    <row r="175" spans="11:50" ht="19.5" customHeight="1">
      <c r="K175" s="452"/>
      <c r="L175" s="17"/>
      <c r="M175" s="17"/>
      <c r="N175" s="17"/>
      <c r="O175" s="17"/>
      <c r="P175" s="17"/>
      <c r="Q175" s="17"/>
      <c r="R175" s="17"/>
      <c r="S175" s="17"/>
      <c r="T175" s="17"/>
      <c r="AE175" s="449"/>
      <c r="AF175" s="449"/>
      <c r="AG175" s="449"/>
      <c r="AH175" s="449"/>
      <c r="AI175" s="449"/>
    </row>
    <row r="176" spans="11:50" ht="19.5" customHeight="1">
      <c r="K176" s="452"/>
      <c r="L176" s="17"/>
      <c r="M176" s="17"/>
      <c r="N176" s="17"/>
      <c r="O176" s="17"/>
      <c r="P176" s="15"/>
      <c r="Q176" s="15"/>
      <c r="R176" s="15"/>
      <c r="S176" s="15"/>
      <c r="T176" s="15"/>
      <c r="AE176" s="449"/>
      <c r="AF176" s="449"/>
      <c r="AG176" s="449"/>
      <c r="AH176" s="449"/>
      <c r="AI176" s="449"/>
      <c r="AT176" s="449"/>
      <c r="AU176" s="449"/>
      <c r="AV176" s="449"/>
      <c r="AW176" s="449"/>
      <c r="AX176" s="449"/>
    </row>
    <row r="177" spans="1:50" ht="19.5" customHeight="1">
      <c r="K177" s="452"/>
      <c r="L177" s="17"/>
      <c r="M177" s="17"/>
      <c r="N177" s="17"/>
      <c r="O177" s="17"/>
      <c r="P177" s="452"/>
      <c r="Q177" s="17"/>
      <c r="R177" s="17"/>
      <c r="S177" s="17"/>
      <c r="T177" s="17"/>
      <c r="AT177" s="449"/>
      <c r="AU177" s="449"/>
      <c r="AV177" s="449"/>
      <c r="AW177" s="449"/>
      <c r="AX177" s="449"/>
    </row>
    <row r="178" spans="1:50" ht="19.5" customHeight="1">
      <c r="K178" s="452"/>
      <c r="L178" s="17"/>
      <c r="M178" s="17"/>
      <c r="N178" s="17"/>
      <c r="O178" s="17"/>
      <c r="P178" s="452"/>
      <c r="Q178" s="17"/>
      <c r="R178" s="17"/>
      <c r="S178" s="17"/>
      <c r="T178" s="17"/>
      <c r="AO178" s="449"/>
    </row>
    <row r="179" spans="1:50" ht="19.5" customHeight="1">
      <c r="K179" s="452"/>
      <c r="L179" s="17"/>
      <c r="M179" s="17"/>
      <c r="N179" s="17"/>
      <c r="O179" s="17"/>
      <c r="P179" s="452"/>
      <c r="Q179" s="17"/>
      <c r="R179" s="17"/>
      <c r="S179" s="17"/>
      <c r="T179" s="17"/>
      <c r="AO179" s="449"/>
    </row>
    <row r="180" spans="1:50" s="449" customFormat="1" ht="19.5" customHeight="1">
      <c r="A180" s="434"/>
      <c r="B180" s="19"/>
      <c r="C180" s="19"/>
      <c r="D180" s="19"/>
      <c r="E180" s="19"/>
      <c r="F180" s="19"/>
      <c r="G180" s="19"/>
      <c r="H180" s="19"/>
      <c r="I180" s="19"/>
      <c r="J180" s="19"/>
      <c r="K180" s="452"/>
      <c r="L180" s="17"/>
      <c r="M180" s="17"/>
      <c r="N180" s="17"/>
      <c r="O180" s="17"/>
      <c r="P180" s="452"/>
      <c r="Q180" s="17"/>
      <c r="R180" s="17"/>
      <c r="S180" s="17"/>
      <c r="T180" s="17"/>
      <c r="U180" s="434"/>
      <c r="V180" s="19"/>
      <c r="W180" s="19"/>
      <c r="X180" s="19"/>
      <c r="Y180" s="19"/>
      <c r="Z180" s="19"/>
      <c r="AA180" s="19"/>
      <c r="AB180" s="19"/>
      <c r="AC180" s="19"/>
      <c r="AD180" s="19"/>
      <c r="AE180" s="434"/>
      <c r="AF180" s="434"/>
      <c r="AG180" s="434"/>
      <c r="AH180" s="434"/>
      <c r="AI180" s="434"/>
      <c r="AJ180" s="434"/>
      <c r="AK180" s="434"/>
      <c r="AL180" s="434"/>
      <c r="AM180" s="434"/>
      <c r="AN180" s="434"/>
      <c r="AO180" s="434"/>
      <c r="AP180" s="434"/>
      <c r="AQ180" s="434"/>
      <c r="AR180" s="434"/>
      <c r="AS180" s="434"/>
      <c r="AT180" s="434"/>
      <c r="AU180" s="434"/>
      <c r="AV180" s="434"/>
      <c r="AW180" s="434"/>
      <c r="AX180" s="434"/>
    </row>
    <row r="181" spans="1:50" s="449" customFormat="1" ht="19.5" customHeight="1">
      <c r="A181" s="434"/>
      <c r="B181" s="19"/>
      <c r="C181" s="19"/>
      <c r="D181" s="19"/>
      <c r="E181" s="19"/>
      <c r="F181" s="19"/>
      <c r="G181" s="19"/>
      <c r="H181" s="19"/>
      <c r="I181" s="19"/>
      <c r="J181" s="19"/>
      <c r="K181" s="451"/>
      <c r="L181" s="15"/>
      <c r="M181" s="15"/>
      <c r="N181" s="15"/>
      <c r="O181" s="15"/>
      <c r="P181" s="452"/>
      <c r="Q181" s="17"/>
      <c r="R181" s="17"/>
      <c r="S181" s="17"/>
      <c r="T181" s="17"/>
      <c r="U181" s="434"/>
      <c r="V181" s="19"/>
      <c r="W181" s="19"/>
      <c r="X181" s="19"/>
      <c r="Y181" s="19"/>
      <c r="Z181" s="19"/>
      <c r="AA181" s="19"/>
      <c r="AB181" s="19"/>
      <c r="AC181" s="19"/>
      <c r="AD181" s="19"/>
      <c r="AE181" s="434"/>
      <c r="AF181" s="434"/>
      <c r="AG181" s="434"/>
      <c r="AH181" s="434"/>
      <c r="AI181" s="434"/>
      <c r="AJ181" s="434"/>
      <c r="AK181" s="434"/>
      <c r="AL181" s="434"/>
      <c r="AM181" s="434"/>
      <c r="AN181" s="434"/>
      <c r="AO181" s="434"/>
      <c r="AP181" s="434"/>
      <c r="AQ181" s="434"/>
      <c r="AR181" s="434"/>
      <c r="AS181" s="434"/>
      <c r="AT181" s="434"/>
      <c r="AU181" s="434"/>
      <c r="AV181" s="434"/>
      <c r="AW181" s="434"/>
      <c r="AX181" s="434"/>
    </row>
    <row r="182" spans="1:50" ht="19.5" customHeight="1">
      <c r="K182" s="452"/>
      <c r="L182" s="17"/>
      <c r="M182" s="17"/>
      <c r="N182" s="17"/>
      <c r="O182" s="17"/>
      <c r="P182" s="17"/>
      <c r="Q182" s="17"/>
      <c r="R182" s="17"/>
      <c r="S182" s="17"/>
      <c r="T182" s="17"/>
    </row>
    <row r="183" spans="1:50" ht="19.5" customHeight="1">
      <c r="K183" s="452"/>
      <c r="L183" s="17"/>
      <c r="M183" s="17"/>
      <c r="N183" s="17"/>
      <c r="O183" s="17"/>
      <c r="P183" s="17"/>
      <c r="Q183" s="17"/>
      <c r="R183" s="17"/>
      <c r="S183" s="17"/>
      <c r="T183" s="17"/>
    </row>
    <row r="184" spans="1:50" ht="19.5" customHeight="1">
      <c r="K184" s="452"/>
      <c r="L184" s="17"/>
      <c r="M184" s="17"/>
      <c r="N184" s="17"/>
      <c r="O184" s="17"/>
      <c r="P184" s="17"/>
      <c r="Q184" s="17"/>
      <c r="R184" s="17"/>
      <c r="S184" s="17"/>
      <c r="T184" s="17"/>
    </row>
    <row r="185" spans="1:50" ht="19.5" customHeight="1">
      <c r="K185" s="452"/>
      <c r="L185" s="17"/>
      <c r="M185" s="17"/>
      <c r="N185" s="17"/>
      <c r="O185" s="17"/>
      <c r="P185" s="17"/>
      <c r="Q185" s="17"/>
      <c r="R185" s="17"/>
      <c r="S185" s="17"/>
      <c r="T185" s="17"/>
    </row>
    <row r="186" spans="1:50" ht="19.5" customHeight="1">
      <c r="K186" s="452"/>
      <c r="L186" s="17"/>
      <c r="M186" s="17"/>
      <c r="N186" s="17"/>
      <c r="O186" s="17"/>
      <c r="P186" s="17"/>
      <c r="Q186" s="17"/>
      <c r="R186" s="17"/>
      <c r="S186" s="17"/>
      <c r="T186" s="17"/>
    </row>
    <row r="187" spans="1:50" ht="19.5" customHeight="1">
      <c r="K187" s="452"/>
      <c r="L187" s="17"/>
      <c r="M187" s="17"/>
      <c r="N187" s="17"/>
      <c r="O187" s="17"/>
      <c r="P187" s="17"/>
      <c r="Q187" s="17"/>
      <c r="R187" s="17"/>
      <c r="S187" s="17"/>
      <c r="T187" s="17"/>
    </row>
    <row r="188" spans="1:50" ht="19.5" customHeight="1">
      <c r="K188" s="452"/>
      <c r="L188" s="17"/>
      <c r="M188" s="17"/>
      <c r="N188" s="17"/>
      <c r="O188" s="17"/>
      <c r="P188" s="17"/>
      <c r="Q188" s="17"/>
      <c r="R188" s="17"/>
      <c r="S188" s="17"/>
      <c r="T188" s="17"/>
    </row>
    <row r="189" spans="1:50" ht="19.5" customHeight="1">
      <c r="K189" s="452"/>
      <c r="L189" s="17"/>
      <c r="M189" s="17"/>
      <c r="N189" s="17"/>
      <c r="O189" s="17"/>
      <c r="P189" s="17"/>
      <c r="Q189" s="17"/>
      <c r="R189" s="17"/>
      <c r="S189" s="17"/>
      <c r="T189" s="17"/>
    </row>
    <row r="190" spans="1:50" ht="19.5" customHeight="1">
      <c r="K190" s="452"/>
      <c r="L190" s="17"/>
      <c r="M190" s="17"/>
      <c r="N190" s="17"/>
      <c r="O190" s="17"/>
      <c r="P190" s="17"/>
      <c r="Q190" s="17"/>
      <c r="R190" s="17"/>
      <c r="S190" s="17"/>
      <c r="T190" s="17"/>
    </row>
    <row r="191" spans="1:50" ht="19.5" customHeight="1">
      <c r="K191" s="452"/>
      <c r="L191" s="17"/>
      <c r="M191" s="17"/>
      <c r="N191" s="17"/>
      <c r="O191" s="17"/>
      <c r="P191" s="17"/>
      <c r="Q191" s="17"/>
      <c r="R191" s="17"/>
      <c r="S191" s="17"/>
      <c r="T191" s="17"/>
    </row>
    <row r="192" spans="1:50" ht="19.5" customHeight="1">
      <c r="K192" s="452"/>
      <c r="L192" s="17"/>
      <c r="M192" s="17"/>
      <c r="N192" s="17"/>
      <c r="O192" s="17"/>
      <c r="P192" s="17"/>
      <c r="Q192" s="17"/>
      <c r="R192" s="17"/>
      <c r="S192" s="17"/>
      <c r="T192" s="17"/>
    </row>
    <row r="193" spans="11:40" ht="19.5" customHeight="1">
      <c r="K193" s="452"/>
      <c r="L193" s="17"/>
      <c r="M193" s="17"/>
      <c r="N193" s="17"/>
      <c r="O193" s="17"/>
      <c r="P193" s="17"/>
      <c r="Q193" s="17"/>
      <c r="R193" s="17"/>
      <c r="S193" s="17"/>
      <c r="T193" s="17"/>
    </row>
    <row r="194" spans="11:40" ht="19.5" customHeight="1">
      <c r="K194" s="452"/>
      <c r="L194" s="17"/>
      <c r="M194" s="17"/>
      <c r="N194" s="17"/>
      <c r="O194" s="17"/>
      <c r="P194" s="17"/>
      <c r="Q194" s="17"/>
      <c r="R194" s="17"/>
      <c r="S194" s="17"/>
      <c r="T194" s="17"/>
    </row>
    <row r="195" spans="11:40" ht="19.5" customHeight="1">
      <c r="K195" s="452"/>
      <c r="L195" s="17"/>
      <c r="M195" s="17"/>
      <c r="N195" s="17"/>
      <c r="O195" s="17"/>
      <c r="P195" s="17"/>
      <c r="Q195" s="17"/>
      <c r="R195" s="17"/>
      <c r="S195" s="17"/>
      <c r="T195" s="17"/>
    </row>
    <row r="196" spans="11:40" ht="19.5" customHeight="1">
      <c r="K196" s="440"/>
      <c r="L196" s="18"/>
      <c r="M196" s="18"/>
      <c r="N196" s="18"/>
      <c r="O196" s="18"/>
      <c r="P196" s="17"/>
      <c r="Q196" s="17"/>
      <c r="R196" s="17"/>
      <c r="S196" s="17"/>
      <c r="T196" s="17"/>
    </row>
    <row r="197" spans="11:40" ht="19.5" customHeight="1">
      <c r="K197" s="440"/>
      <c r="L197" s="18"/>
      <c r="M197" s="18"/>
      <c r="N197" s="18"/>
      <c r="O197" s="18"/>
      <c r="P197" s="17"/>
      <c r="Q197" s="17"/>
      <c r="R197" s="17"/>
      <c r="S197" s="17"/>
      <c r="T197" s="17"/>
      <c r="AJ197" s="449"/>
      <c r="AK197" s="449"/>
      <c r="AL197" s="449"/>
      <c r="AM197" s="449"/>
      <c r="AN197" s="449"/>
    </row>
    <row r="198" spans="11:40" ht="19.5" customHeight="1">
      <c r="K198" s="440"/>
      <c r="L198" s="18"/>
      <c r="M198" s="18"/>
      <c r="N198" s="18"/>
      <c r="O198" s="18"/>
      <c r="P198" s="17"/>
      <c r="Q198" s="17"/>
      <c r="R198" s="17"/>
      <c r="S198" s="17"/>
      <c r="T198" s="17"/>
      <c r="AJ198" s="449"/>
      <c r="AK198" s="449"/>
      <c r="AL198" s="449"/>
      <c r="AM198" s="449"/>
      <c r="AN198" s="449"/>
    </row>
    <row r="199" spans="11:40" ht="19.5" customHeight="1">
      <c r="K199" s="452"/>
      <c r="L199" s="18"/>
      <c r="M199" s="18"/>
      <c r="N199" s="18"/>
      <c r="O199" s="18"/>
      <c r="P199" s="17"/>
      <c r="Q199" s="17"/>
      <c r="R199" s="17"/>
      <c r="S199" s="17"/>
      <c r="T199" s="17"/>
    </row>
    <row r="200" spans="11:40" ht="19.5" customHeight="1">
      <c r="K200" s="440"/>
      <c r="L200" s="18"/>
      <c r="M200" s="18"/>
      <c r="N200" s="18"/>
      <c r="O200" s="18"/>
      <c r="P200" s="17"/>
      <c r="Q200" s="17"/>
      <c r="R200" s="17"/>
      <c r="S200" s="17"/>
      <c r="T200" s="17"/>
    </row>
    <row r="201" spans="11:40" ht="19.5" customHeight="1">
      <c r="K201" s="440"/>
      <c r="L201" s="18"/>
      <c r="M201" s="18"/>
      <c r="N201" s="18"/>
      <c r="O201" s="18"/>
      <c r="P201" s="17"/>
      <c r="Q201" s="17"/>
      <c r="R201" s="17"/>
      <c r="S201" s="17"/>
      <c r="T201" s="17"/>
    </row>
    <row r="202" spans="11:40" ht="19.5" customHeight="1">
      <c r="K202" s="440"/>
      <c r="L202" s="18"/>
      <c r="M202" s="18"/>
      <c r="N202" s="18"/>
      <c r="O202" s="18"/>
      <c r="P202" s="17"/>
      <c r="Q202" s="17"/>
      <c r="R202" s="17"/>
      <c r="S202" s="17"/>
      <c r="T202" s="17"/>
    </row>
    <row r="203" spans="11:40" ht="19.5" customHeight="1">
      <c r="K203" s="440"/>
      <c r="L203" s="18"/>
      <c r="M203" s="18"/>
      <c r="N203" s="18"/>
      <c r="O203" s="18"/>
      <c r="P203" s="17"/>
      <c r="Q203" s="17"/>
      <c r="R203" s="17"/>
      <c r="S203" s="17"/>
      <c r="T203" s="17"/>
    </row>
    <row r="204" spans="11:40" ht="19.5" customHeight="1">
      <c r="K204" s="440"/>
      <c r="L204" s="18"/>
      <c r="M204" s="18"/>
      <c r="N204" s="18"/>
      <c r="O204" s="18"/>
      <c r="P204" s="18"/>
      <c r="Q204" s="18"/>
      <c r="R204" s="18"/>
      <c r="S204" s="18"/>
      <c r="T204" s="18"/>
    </row>
    <row r="205" spans="11:40" ht="19.5" customHeight="1">
      <c r="K205" s="440"/>
      <c r="L205" s="18"/>
      <c r="M205" s="18"/>
      <c r="N205" s="18"/>
      <c r="O205" s="18"/>
      <c r="P205" s="18"/>
      <c r="Q205" s="21"/>
      <c r="R205" s="17"/>
      <c r="S205" s="17"/>
      <c r="T205" s="17"/>
    </row>
    <row r="206" spans="11:40" ht="19.5" customHeight="1">
      <c r="K206" s="440"/>
      <c r="L206" s="18"/>
      <c r="M206" s="18"/>
      <c r="N206" s="18"/>
      <c r="O206" s="18"/>
      <c r="P206" s="18"/>
      <c r="Q206" s="18"/>
      <c r="R206" s="18"/>
      <c r="S206" s="18"/>
      <c r="T206" s="18"/>
    </row>
    <row r="207" spans="11:40" ht="19.5" customHeight="1">
      <c r="K207" s="440"/>
      <c r="L207" s="18"/>
      <c r="M207" s="18"/>
      <c r="N207" s="18"/>
      <c r="O207" s="18"/>
      <c r="P207" s="18"/>
      <c r="Q207" s="18"/>
      <c r="R207" s="18"/>
      <c r="S207" s="18"/>
      <c r="T207" s="18"/>
    </row>
    <row r="208" spans="11:40" ht="19.5" customHeight="1">
      <c r="K208" s="440"/>
      <c r="L208" s="18"/>
      <c r="M208" s="18"/>
      <c r="N208" s="18"/>
      <c r="O208" s="18"/>
      <c r="P208" s="18"/>
      <c r="Q208" s="18"/>
      <c r="R208" s="18"/>
      <c r="S208" s="18"/>
      <c r="T208" s="18"/>
    </row>
    <row r="209" spans="11:20" ht="19.5" customHeight="1">
      <c r="K209" s="440"/>
      <c r="L209" s="18"/>
      <c r="M209" s="18"/>
      <c r="N209" s="18"/>
      <c r="O209" s="18"/>
      <c r="P209" s="18"/>
      <c r="Q209" s="18"/>
      <c r="R209" s="18"/>
      <c r="S209" s="18"/>
      <c r="T209" s="18"/>
    </row>
    <row r="210" spans="11:20" ht="19.5" customHeight="1">
      <c r="K210" s="440"/>
      <c r="L210" s="18"/>
      <c r="M210" s="18"/>
      <c r="N210" s="18"/>
      <c r="O210" s="18"/>
      <c r="P210" s="18"/>
      <c r="Q210" s="18"/>
      <c r="R210" s="18"/>
      <c r="S210" s="18"/>
      <c r="T210" s="18"/>
    </row>
    <row r="211" spans="11:20" ht="19.5" customHeight="1">
      <c r="K211" s="440"/>
      <c r="L211" s="18"/>
      <c r="M211" s="18"/>
      <c r="N211" s="18"/>
      <c r="O211" s="18"/>
      <c r="P211" s="18"/>
      <c r="Q211" s="18"/>
      <c r="R211" s="18"/>
      <c r="S211" s="18"/>
      <c r="T211" s="18"/>
    </row>
    <row r="212" spans="11:20" ht="19.5" customHeight="1">
      <c r="K212" s="440"/>
      <c r="L212" s="18"/>
      <c r="M212" s="18"/>
      <c r="N212" s="18"/>
      <c r="O212" s="18"/>
      <c r="P212" s="18"/>
      <c r="Q212" s="18"/>
      <c r="R212" s="18"/>
      <c r="S212" s="18"/>
      <c r="T212" s="18"/>
    </row>
    <row r="213" spans="11:20" ht="19.5" customHeight="1">
      <c r="K213" s="440"/>
      <c r="L213" s="18"/>
      <c r="M213" s="18"/>
      <c r="N213" s="18"/>
      <c r="O213" s="18"/>
      <c r="P213" s="18"/>
      <c r="Q213" s="18"/>
      <c r="R213" s="18"/>
      <c r="S213" s="18"/>
      <c r="T213" s="18"/>
    </row>
    <row r="214" spans="11:20" ht="19.5" customHeight="1">
      <c r="K214" s="440"/>
      <c r="L214" s="18"/>
      <c r="M214" s="18"/>
      <c r="N214" s="18"/>
      <c r="O214" s="18"/>
      <c r="P214" s="18"/>
      <c r="Q214" s="18"/>
      <c r="R214" s="18"/>
      <c r="S214" s="18"/>
      <c r="T214" s="18"/>
    </row>
    <row r="215" spans="11:20" ht="19.5" customHeight="1">
      <c r="K215" s="440"/>
      <c r="L215" s="18"/>
      <c r="M215" s="18"/>
      <c r="N215" s="18"/>
      <c r="O215" s="18"/>
      <c r="P215" s="18"/>
      <c r="Q215" s="18"/>
      <c r="R215" s="18"/>
      <c r="S215" s="18"/>
      <c r="T215" s="18"/>
    </row>
    <row r="216" spans="11:20" ht="19.5" customHeight="1">
      <c r="K216" s="440"/>
      <c r="L216" s="18"/>
      <c r="M216" s="18"/>
      <c r="N216" s="18"/>
      <c r="O216" s="18"/>
      <c r="P216" s="18"/>
      <c r="Q216" s="18"/>
      <c r="R216" s="18"/>
      <c r="S216" s="18"/>
      <c r="T216" s="18"/>
    </row>
    <row r="217" spans="11:20" ht="19.5" customHeight="1">
      <c r="K217" s="440"/>
      <c r="L217" s="18"/>
      <c r="M217" s="18"/>
      <c r="N217" s="18"/>
      <c r="O217" s="18"/>
      <c r="P217" s="18"/>
      <c r="Q217" s="18"/>
      <c r="R217" s="18"/>
      <c r="S217" s="18"/>
      <c r="T217" s="18"/>
    </row>
    <row r="218" spans="11:20" ht="19.5" customHeight="1">
      <c r="K218" s="440"/>
      <c r="L218" s="18"/>
      <c r="M218" s="18"/>
      <c r="N218" s="18"/>
      <c r="O218" s="18"/>
      <c r="P218" s="18"/>
      <c r="Q218" s="18"/>
      <c r="R218" s="18"/>
      <c r="S218" s="18"/>
      <c r="T218" s="18"/>
    </row>
    <row r="219" spans="11:20" ht="19.5" customHeight="1">
      <c r="K219" s="440"/>
      <c r="L219" s="18"/>
      <c r="M219" s="18"/>
      <c r="N219" s="18"/>
      <c r="O219" s="18"/>
      <c r="P219" s="18"/>
      <c r="Q219" s="18"/>
      <c r="R219" s="18"/>
      <c r="S219" s="18"/>
      <c r="T219" s="18"/>
    </row>
    <row r="220" spans="11:20" ht="19.5" customHeight="1">
      <c r="K220" s="440"/>
      <c r="L220" s="18"/>
      <c r="M220" s="18"/>
      <c r="N220" s="18"/>
      <c r="O220" s="18"/>
      <c r="P220" s="18"/>
      <c r="Q220" s="18"/>
      <c r="R220" s="18"/>
      <c r="S220" s="18"/>
      <c r="T220" s="18"/>
    </row>
    <row r="221" spans="11:20" ht="19.5" customHeight="1">
      <c r="K221" s="440"/>
      <c r="L221" s="18"/>
      <c r="M221" s="18"/>
      <c r="N221" s="18"/>
      <c r="O221" s="18"/>
      <c r="P221" s="18"/>
      <c r="Q221" s="18"/>
      <c r="R221" s="18"/>
      <c r="S221" s="18"/>
      <c r="T221" s="18"/>
    </row>
    <row r="222" spans="11:20" ht="19.5" customHeight="1">
      <c r="K222" s="440"/>
      <c r="L222" s="18"/>
      <c r="M222" s="18"/>
      <c r="N222" s="18"/>
      <c r="O222" s="18"/>
      <c r="P222" s="18"/>
      <c r="Q222" s="18"/>
      <c r="R222" s="18"/>
      <c r="S222" s="18"/>
      <c r="T222" s="18"/>
    </row>
    <row r="223" spans="11:20" ht="19.5" customHeight="1">
      <c r="K223" s="440"/>
      <c r="L223" s="18"/>
      <c r="M223" s="18"/>
      <c r="N223" s="18"/>
      <c r="O223" s="18"/>
      <c r="P223" s="18"/>
      <c r="Q223" s="18"/>
      <c r="R223" s="18"/>
      <c r="S223" s="18"/>
      <c r="T223" s="18"/>
    </row>
    <row r="224" spans="11:20" ht="19.5" customHeight="1">
      <c r="K224" s="440"/>
      <c r="L224" s="18"/>
      <c r="M224" s="18"/>
      <c r="N224" s="18"/>
      <c r="O224" s="18"/>
      <c r="P224" s="18"/>
      <c r="Q224" s="18"/>
      <c r="R224" s="18"/>
      <c r="S224" s="18"/>
      <c r="T224" s="18"/>
    </row>
    <row r="225" spans="11:20" ht="19.5" customHeight="1">
      <c r="K225" s="440"/>
      <c r="L225" s="18"/>
      <c r="M225" s="18"/>
      <c r="N225" s="18"/>
      <c r="O225" s="18"/>
      <c r="P225" s="18"/>
      <c r="Q225" s="18"/>
      <c r="R225" s="18"/>
      <c r="S225" s="18"/>
      <c r="T225" s="18"/>
    </row>
    <row r="226" spans="11:20" ht="19.5" customHeight="1">
      <c r="K226" s="440"/>
      <c r="L226" s="18"/>
      <c r="M226" s="18"/>
      <c r="N226" s="18"/>
      <c r="O226" s="18"/>
      <c r="P226" s="18"/>
      <c r="Q226" s="18"/>
      <c r="R226" s="18"/>
      <c r="S226" s="18"/>
      <c r="T226" s="18"/>
    </row>
    <row r="227" spans="11:20" ht="19.5" customHeight="1">
      <c r="K227" s="440"/>
      <c r="L227" s="18"/>
      <c r="M227" s="18"/>
      <c r="N227" s="18"/>
      <c r="O227" s="18"/>
      <c r="P227" s="18"/>
      <c r="Q227" s="18"/>
      <c r="R227" s="18"/>
      <c r="S227" s="18"/>
      <c r="T227" s="18"/>
    </row>
    <row r="228" spans="11:20" ht="19.5" customHeight="1">
      <c r="K228" s="440"/>
      <c r="L228" s="18"/>
      <c r="M228" s="18"/>
      <c r="N228" s="18"/>
      <c r="O228" s="18"/>
      <c r="P228" s="18"/>
      <c r="Q228" s="18"/>
      <c r="R228" s="18"/>
      <c r="S228" s="18"/>
      <c r="T228" s="18"/>
    </row>
    <row r="229" spans="11:20" ht="19.5" customHeight="1">
      <c r="K229" s="440"/>
      <c r="L229" s="18"/>
      <c r="M229" s="18"/>
      <c r="N229" s="18"/>
      <c r="O229" s="18"/>
      <c r="P229" s="18"/>
      <c r="Q229" s="18"/>
      <c r="R229" s="18"/>
      <c r="S229" s="18"/>
      <c r="T229" s="18"/>
    </row>
    <row r="230" spans="11:20" ht="19.5" customHeight="1">
      <c r="K230" s="440"/>
      <c r="L230" s="18"/>
      <c r="M230" s="18"/>
      <c r="N230" s="18"/>
      <c r="O230" s="18"/>
      <c r="P230" s="18"/>
      <c r="Q230" s="18"/>
      <c r="R230" s="18"/>
      <c r="S230" s="18"/>
      <c r="T230" s="18"/>
    </row>
    <row r="231" spans="11:20" ht="19.5" customHeight="1">
      <c r="K231" s="440"/>
      <c r="L231" s="18"/>
      <c r="M231" s="18"/>
      <c r="N231" s="18"/>
      <c r="O231" s="18"/>
      <c r="P231" s="18"/>
      <c r="Q231" s="18"/>
      <c r="R231" s="18"/>
      <c r="S231" s="18"/>
      <c r="T231" s="18"/>
    </row>
    <row r="232" spans="11:20" ht="19.5" customHeight="1">
      <c r="K232" s="440"/>
      <c r="L232" s="18"/>
      <c r="M232" s="18"/>
      <c r="N232" s="18"/>
      <c r="O232" s="18"/>
      <c r="P232" s="18"/>
      <c r="Q232" s="18"/>
      <c r="R232" s="18"/>
      <c r="S232" s="18"/>
      <c r="T232" s="18"/>
    </row>
    <row r="233" spans="11:20" ht="19.5" customHeight="1">
      <c r="K233" s="440"/>
      <c r="L233" s="18"/>
      <c r="M233" s="18"/>
      <c r="N233" s="18"/>
      <c r="O233" s="18"/>
      <c r="P233" s="18"/>
      <c r="Q233" s="18"/>
      <c r="R233" s="18"/>
      <c r="S233" s="18"/>
      <c r="T233" s="18"/>
    </row>
    <row r="234" spans="11:20" ht="19.5" customHeight="1">
      <c r="K234" s="440"/>
      <c r="L234" s="18"/>
      <c r="M234" s="18"/>
      <c r="N234" s="18"/>
      <c r="O234" s="18"/>
      <c r="P234" s="18"/>
      <c r="Q234" s="18"/>
      <c r="R234" s="18"/>
      <c r="S234" s="18"/>
      <c r="T234" s="18"/>
    </row>
    <row r="235" spans="11:20" ht="19.5" customHeight="1">
      <c r="K235" s="440"/>
      <c r="L235" s="18"/>
      <c r="M235" s="18"/>
      <c r="N235" s="18"/>
      <c r="O235" s="18"/>
      <c r="P235" s="18"/>
      <c r="Q235" s="18"/>
      <c r="R235" s="18"/>
      <c r="S235" s="18"/>
      <c r="T235" s="18"/>
    </row>
    <row r="236" spans="11:20" ht="19.5" customHeight="1">
      <c r="K236" s="440"/>
      <c r="L236" s="18"/>
      <c r="M236" s="18"/>
      <c r="N236" s="18"/>
      <c r="O236" s="18"/>
      <c r="P236" s="18"/>
      <c r="Q236" s="18"/>
      <c r="R236" s="18"/>
      <c r="S236" s="18"/>
      <c r="T236" s="18"/>
    </row>
    <row r="237" spans="11:20" ht="19.5" customHeight="1">
      <c r="K237" s="440"/>
      <c r="L237" s="18"/>
      <c r="M237" s="18"/>
      <c r="N237" s="18"/>
      <c r="O237" s="18"/>
      <c r="P237" s="18"/>
      <c r="Q237" s="18"/>
      <c r="R237" s="18"/>
      <c r="S237" s="18"/>
      <c r="T237" s="18"/>
    </row>
    <row r="238" spans="11:20" ht="19.5" customHeight="1">
      <c r="K238" s="440"/>
      <c r="L238" s="18"/>
      <c r="M238" s="18"/>
      <c r="N238" s="18"/>
      <c r="O238" s="18"/>
      <c r="P238" s="18"/>
      <c r="Q238" s="18"/>
      <c r="R238" s="18"/>
      <c r="S238" s="18"/>
      <c r="T238" s="18"/>
    </row>
    <row r="239" spans="11:20" ht="19.5" customHeight="1">
      <c r="K239" s="440"/>
      <c r="L239" s="18"/>
      <c r="M239" s="18"/>
      <c r="N239" s="18"/>
      <c r="O239" s="18"/>
      <c r="P239" s="18"/>
      <c r="Q239" s="18"/>
      <c r="R239" s="18"/>
      <c r="S239" s="18"/>
      <c r="T239" s="18"/>
    </row>
    <row r="240" spans="11:20" ht="19.5" customHeight="1">
      <c r="K240" s="440"/>
      <c r="L240" s="18"/>
      <c r="M240" s="18"/>
      <c r="N240" s="18"/>
      <c r="O240" s="18"/>
      <c r="P240" s="18"/>
      <c r="Q240" s="18"/>
      <c r="R240" s="18"/>
      <c r="S240" s="18"/>
      <c r="T240" s="18"/>
    </row>
    <row r="241" spans="11:20" ht="19.5" customHeight="1">
      <c r="K241" s="440"/>
      <c r="L241" s="18"/>
      <c r="M241" s="18"/>
      <c r="N241" s="18"/>
      <c r="O241" s="18"/>
      <c r="P241" s="18"/>
      <c r="Q241" s="18"/>
      <c r="R241" s="18"/>
      <c r="S241" s="18"/>
      <c r="T241" s="18"/>
    </row>
    <row r="242" spans="11:20" ht="19.5" customHeight="1">
      <c r="K242" s="440"/>
      <c r="L242" s="18"/>
      <c r="M242" s="18"/>
      <c r="N242" s="18"/>
      <c r="O242" s="18"/>
      <c r="P242" s="18"/>
      <c r="Q242" s="18"/>
      <c r="R242" s="18"/>
      <c r="S242" s="18"/>
      <c r="T242" s="18"/>
    </row>
    <row r="243" spans="11:20" ht="19.5" customHeight="1">
      <c r="K243" s="440"/>
      <c r="L243" s="18"/>
      <c r="M243" s="18"/>
      <c r="N243" s="18"/>
      <c r="O243" s="18"/>
      <c r="P243" s="18"/>
      <c r="Q243" s="18"/>
      <c r="R243" s="18"/>
      <c r="S243" s="18"/>
      <c r="T243" s="18"/>
    </row>
    <row r="244" spans="11:20" ht="19.5" customHeight="1">
      <c r="K244" s="440"/>
      <c r="L244" s="18"/>
      <c r="M244" s="18"/>
      <c r="N244" s="18"/>
      <c r="O244" s="18"/>
      <c r="P244" s="18"/>
      <c r="Q244" s="18"/>
      <c r="R244" s="18"/>
      <c r="S244" s="18"/>
      <c r="T244" s="18"/>
    </row>
    <row r="245" spans="11:20" ht="19.5" customHeight="1">
      <c r="K245" s="440"/>
      <c r="L245" s="18"/>
      <c r="M245" s="18"/>
      <c r="N245" s="18"/>
      <c r="O245" s="18"/>
      <c r="P245" s="18"/>
      <c r="Q245" s="18"/>
      <c r="R245" s="18"/>
      <c r="S245" s="18"/>
      <c r="T245" s="18"/>
    </row>
  </sheetData>
  <mergeCells count="43">
    <mergeCell ref="AO40:AX41"/>
    <mergeCell ref="K1:K2"/>
    <mergeCell ref="L1:L2"/>
    <mergeCell ref="M1:O1"/>
    <mergeCell ref="P1:P2"/>
    <mergeCell ref="Q1:Q2"/>
    <mergeCell ref="R1:T1"/>
    <mergeCell ref="U1:U2"/>
    <mergeCell ref="V1:V2"/>
    <mergeCell ref="W1:Y1"/>
    <mergeCell ref="Z1:Z2"/>
    <mergeCell ref="AA1:AA2"/>
    <mergeCell ref="AB1:AD1"/>
    <mergeCell ref="AE1:AE2"/>
    <mergeCell ref="AF1:AF2"/>
    <mergeCell ref="AG1:AI1"/>
    <mergeCell ref="R150:T150"/>
    <mergeCell ref="K83:K84"/>
    <mergeCell ref="L83:L84"/>
    <mergeCell ref="M83:O83"/>
    <mergeCell ref="P91:P92"/>
    <mergeCell ref="Q91:Q92"/>
    <mergeCell ref="R91:T91"/>
    <mergeCell ref="K142:K143"/>
    <mergeCell ref="L142:L143"/>
    <mergeCell ref="M142:O142"/>
    <mergeCell ref="P150:P151"/>
    <mergeCell ref="Q150:Q151"/>
    <mergeCell ref="AQ1:AS1"/>
    <mergeCell ref="AT1:AT2"/>
    <mergeCell ref="AU1:AU2"/>
    <mergeCell ref="AV1:AX1"/>
    <mergeCell ref="A3:A4"/>
    <mergeCell ref="B3:B4"/>
    <mergeCell ref="C3:E3"/>
    <mergeCell ref="F3:F4"/>
    <mergeCell ref="G3:G4"/>
    <mergeCell ref="H3:J3"/>
    <mergeCell ref="AJ1:AJ2"/>
    <mergeCell ref="AK1:AK2"/>
    <mergeCell ref="AL1:AN1"/>
    <mergeCell ref="AO1:AO2"/>
    <mergeCell ref="AP1:AP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colBreaks count="4" manualBreakCount="4">
    <brk id="10" max="40" man="1"/>
    <brk id="20" max="40" man="1"/>
    <brk id="30" max="40" man="1"/>
    <brk id="40" max="4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82"/>
  <sheetViews>
    <sheetView view="pageBreakPreview" topLeftCell="A22" zoomScaleNormal="100" zoomScaleSheetLayoutView="100" workbookViewId="0">
      <selection activeCell="L58" sqref="L58"/>
    </sheetView>
  </sheetViews>
  <sheetFormatPr defaultRowHeight="13.5"/>
  <cols>
    <col min="1" max="1" width="9.625" style="76" customWidth="1"/>
    <col min="2" max="9" width="9" style="76"/>
    <col min="10" max="11" width="11.125" style="76" customWidth="1"/>
    <col min="12" max="12" width="5" style="76" customWidth="1"/>
    <col min="13" max="26" width="6.625" style="76" customWidth="1"/>
    <col min="27" max="28" width="7.5" style="76" customWidth="1"/>
    <col min="29" max="32" width="7.75" style="76" customWidth="1"/>
    <col min="33" max="34" width="7.875" style="76" customWidth="1"/>
    <col min="35" max="36" width="7.375" style="76" customWidth="1"/>
    <col min="37" max="37" width="7.75" style="76" customWidth="1"/>
    <col min="38" max="38" width="7.375" style="76" customWidth="1"/>
    <col min="39" max="16384" width="9" style="76"/>
  </cols>
  <sheetData>
    <row r="1" spans="1:39" ht="18.75" customHeight="1">
      <c r="A1" s="295" t="s">
        <v>475</v>
      </c>
      <c r="B1" s="296"/>
      <c r="C1" s="296"/>
      <c r="D1" s="296"/>
      <c r="E1" s="296"/>
      <c r="F1" s="296"/>
      <c r="G1" s="296"/>
      <c r="H1" s="296"/>
      <c r="I1" s="296"/>
      <c r="J1" s="296"/>
      <c r="K1" s="296"/>
      <c r="L1" s="804" t="s">
        <v>1184</v>
      </c>
    </row>
    <row r="2" spans="1:39" ht="15" customHeight="1">
      <c r="A2" s="296"/>
      <c r="B2" s="296"/>
      <c r="C2" s="296"/>
      <c r="D2" s="296"/>
      <c r="E2" s="296"/>
      <c r="F2" s="296"/>
      <c r="G2" s="296"/>
      <c r="H2" s="296"/>
      <c r="I2" s="296"/>
      <c r="J2" s="297" t="s">
        <v>941</v>
      </c>
      <c r="K2" s="297"/>
    </row>
    <row r="3" spans="1:39">
      <c r="L3" s="77"/>
      <c r="M3" s="86" t="s">
        <v>452</v>
      </c>
      <c r="N3" s="87" t="s">
        <v>453</v>
      </c>
      <c r="O3" s="87" t="s">
        <v>454</v>
      </c>
      <c r="P3" s="87" t="s">
        <v>455</v>
      </c>
      <c r="Q3" s="87" t="s">
        <v>456</v>
      </c>
      <c r="R3" s="87" t="s">
        <v>457</v>
      </c>
      <c r="S3" s="88" t="s">
        <v>458</v>
      </c>
      <c r="T3" s="87" t="s">
        <v>459</v>
      </c>
      <c r="U3" s="87" t="s">
        <v>460</v>
      </c>
      <c r="V3" s="88" t="s">
        <v>461</v>
      </c>
      <c r="W3" s="87" t="s">
        <v>462</v>
      </c>
      <c r="X3" s="87" t="s">
        <v>463</v>
      </c>
      <c r="Y3" s="87" t="s">
        <v>464</v>
      </c>
      <c r="Z3" s="87" t="s">
        <v>465</v>
      </c>
      <c r="AA3" s="87" t="s">
        <v>466</v>
      </c>
      <c r="AB3" s="87" t="s">
        <v>467</v>
      </c>
      <c r="AC3" s="88" t="s">
        <v>468</v>
      </c>
      <c r="AD3" s="88" t="s">
        <v>469</v>
      </c>
      <c r="AE3" s="364" t="s">
        <v>474</v>
      </c>
      <c r="AF3" s="364" t="s">
        <v>982</v>
      </c>
      <c r="AG3" s="364" t="s">
        <v>1022</v>
      </c>
      <c r="AH3" s="364" t="s">
        <v>1059</v>
      </c>
      <c r="AI3" s="75" t="s">
        <v>1078</v>
      </c>
      <c r="AJ3" s="75" t="s">
        <v>1121</v>
      </c>
      <c r="AK3" s="75" t="s">
        <v>1156</v>
      </c>
      <c r="AL3" s="803" t="s">
        <v>1161</v>
      </c>
      <c r="AM3" s="850" t="s">
        <v>1303</v>
      </c>
    </row>
    <row r="4" spans="1:39">
      <c r="L4" s="77" t="s">
        <v>470</v>
      </c>
      <c r="M4" s="89">
        <v>657</v>
      </c>
      <c r="N4" s="75">
        <v>735</v>
      </c>
      <c r="O4" s="75">
        <v>773</v>
      </c>
      <c r="P4" s="75">
        <v>811</v>
      </c>
      <c r="Q4" s="75">
        <v>808</v>
      </c>
      <c r="R4" s="75">
        <v>833</v>
      </c>
      <c r="S4" s="75">
        <v>818</v>
      </c>
      <c r="T4" s="90">
        <v>789</v>
      </c>
      <c r="U4" s="90">
        <v>803</v>
      </c>
      <c r="V4" s="75">
        <v>829</v>
      </c>
      <c r="W4" s="90">
        <v>866</v>
      </c>
      <c r="X4" s="90">
        <v>942</v>
      </c>
      <c r="Y4" s="90">
        <v>885</v>
      </c>
      <c r="Z4" s="88">
        <v>1026</v>
      </c>
      <c r="AA4" s="87">
        <v>948</v>
      </c>
      <c r="AB4" s="87">
        <v>953</v>
      </c>
      <c r="AC4" s="88">
        <v>970</v>
      </c>
      <c r="AD4" s="88">
        <v>1059</v>
      </c>
      <c r="AE4" s="364">
        <v>982</v>
      </c>
      <c r="AF4" s="364">
        <v>1003</v>
      </c>
      <c r="AG4" s="364">
        <v>1054</v>
      </c>
      <c r="AH4" s="364">
        <v>1044</v>
      </c>
      <c r="AI4" s="364">
        <v>1034</v>
      </c>
      <c r="AJ4" s="364">
        <v>977</v>
      </c>
      <c r="AK4" s="364">
        <v>913</v>
      </c>
      <c r="AL4" s="364">
        <v>885</v>
      </c>
      <c r="AM4" s="77">
        <v>895</v>
      </c>
    </row>
    <row r="5" spans="1:39">
      <c r="L5" s="77" t="s">
        <v>471</v>
      </c>
      <c r="M5" s="89">
        <v>286</v>
      </c>
      <c r="N5" s="75">
        <v>281</v>
      </c>
      <c r="O5" s="75">
        <v>311</v>
      </c>
      <c r="P5" s="75">
        <v>296</v>
      </c>
      <c r="Q5" s="75">
        <v>326</v>
      </c>
      <c r="R5" s="75">
        <v>346</v>
      </c>
      <c r="S5" s="75">
        <v>347</v>
      </c>
      <c r="T5" s="90">
        <v>366</v>
      </c>
      <c r="U5" s="90">
        <v>383</v>
      </c>
      <c r="V5" s="75">
        <v>368</v>
      </c>
      <c r="W5" s="90">
        <v>414</v>
      </c>
      <c r="X5" s="90">
        <v>391</v>
      </c>
      <c r="Y5" s="90">
        <v>416</v>
      </c>
      <c r="Z5" s="88">
        <v>514</v>
      </c>
      <c r="AA5" s="87">
        <v>444</v>
      </c>
      <c r="AB5" s="87">
        <v>483</v>
      </c>
      <c r="AC5" s="88">
        <v>473</v>
      </c>
      <c r="AD5" s="88">
        <v>495</v>
      </c>
      <c r="AE5" s="364">
        <v>545</v>
      </c>
      <c r="AF5" s="364">
        <v>530</v>
      </c>
      <c r="AG5" s="364">
        <v>546</v>
      </c>
      <c r="AH5" s="364">
        <v>565</v>
      </c>
      <c r="AI5" s="364">
        <v>582</v>
      </c>
      <c r="AJ5" s="364">
        <v>598</v>
      </c>
      <c r="AK5" s="364">
        <v>623</v>
      </c>
      <c r="AL5" s="364">
        <v>568</v>
      </c>
      <c r="AM5" s="77">
        <v>651</v>
      </c>
    </row>
    <row r="6" spans="1:39">
      <c r="L6" s="77" t="s">
        <v>472</v>
      </c>
      <c r="M6" s="89">
        <v>6969</v>
      </c>
      <c r="N6" s="75">
        <v>5892</v>
      </c>
      <c r="O6" s="75">
        <v>6110</v>
      </c>
      <c r="P6" s="75">
        <v>4725</v>
      </c>
      <c r="Q6" s="75">
        <v>5067</v>
      </c>
      <c r="R6" s="75">
        <v>5408</v>
      </c>
      <c r="S6" s="75">
        <v>4617</v>
      </c>
      <c r="T6" s="90">
        <v>5118</v>
      </c>
      <c r="U6" s="90">
        <v>5374</v>
      </c>
      <c r="V6" s="75">
        <v>5535</v>
      </c>
      <c r="W6" s="90">
        <v>5278</v>
      </c>
      <c r="X6" s="90">
        <v>5193</v>
      </c>
      <c r="Y6" s="90">
        <v>5142</v>
      </c>
      <c r="Z6" s="88">
        <v>5519</v>
      </c>
      <c r="AA6" s="87">
        <v>4911</v>
      </c>
      <c r="AB6" s="87">
        <v>5081</v>
      </c>
      <c r="AC6" s="75">
        <v>5390</v>
      </c>
      <c r="AD6" s="75">
        <v>5234</v>
      </c>
      <c r="AE6" s="364">
        <v>4795</v>
      </c>
      <c r="AF6" s="364">
        <v>5028</v>
      </c>
      <c r="AG6" s="364">
        <v>5015</v>
      </c>
      <c r="AH6" s="364">
        <v>5157</v>
      </c>
      <c r="AI6" s="364">
        <v>5144</v>
      </c>
      <c r="AJ6" s="364">
        <v>5318</v>
      </c>
      <c r="AK6" s="364">
        <v>5741</v>
      </c>
      <c r="AL6" s="364">
        <v>5354</v>
      </c>
      <c r="AM6" s="77">
        <v>4995</v>
      </c>
    </row>
    <row r="7" spans="1:39">
      <c r="L7" s="77" t="s">
        <v>473</v>
      </c>
      <c r="M7" s="89">
        <v>3636</v>
      </c>
      <c r="N7" s="75">
        <v>3916</v>
      </c>
      <c r="O7" s="75">
        <v>3989</v>
      </c>
      <c r="P7" s="75">
        <v>3962</v>
      </c>
      <c r="Q7" s="75">
        <v>3900</v>
      </c>
      <c r="R7" s="75">
        <v>3989</v>
      </c>
      <c r="S7" s="75">
        <v>4065</v>
      </c>
      <c r="T7" s="90">
        <v>3987</v>
      </c>
      <c r="U7" s="90">
        <v>4187</v>
      </c>
      <c r="V7" s="75">
        <v>3836</v>
      </c>
      <c r="W7" s="90">
        <v>4037</v>
      </c>
      <c r="X7" s="90">
        <v>4576</v>
      </c>
      <c r="Y7" s="90">
        <v>4774</v>
      </c>
      <c r="Z7" s="88">
        <v>4488</v>
      </c>
      <c r="AA7" s="87">
        <v>4587</v>
      </c>
      <c r="AB7" s="87">
        <v>4471</v>
      </c>
      <c r="AC7" s="75">
        <v>4388</v>
      </c>
      <c r="AD7" s="75">
        <v>4176</v>
      </c>
      <c r="AE7" s="364">
        <v>4517</v>
      </c>
      <c r="AF7" s="364">
        <v>4585</v>
      </c>
      <c r="AG7" s="364">
        <v>4419</v>
      </c>
      <c r="AH7" s="364">
        <v>4408</v>
      </c>
      <c r="AI7" s="364">
        <v>4668</v>
      </c>
      <c r="AJ7" s="364">
        <v>4888</v>
      </c>
      <c r="AK7" s="364">
        <v>4896</v>
      </c>
      <c r="AL7" s="364">
        <v>4642</v>
      </c>
      <c r="AM7" s="77">
        <v>4598</v>
      </c>
    </row>
    <row r="8" spans="1:39">
      <c r="AC8" s="78"/>
      <c r="AD8" s="78"/>
      <c r="AE8" s="78"/>
      <c r="AF8" s="78"/>
    </row>
    <row r="9" spans="1:39">
      <c r="AC9" s="79"/>
      <c r="AD9" s="79"/>
      <c r="AE9" s="79"/>
      <c r="AF9" s="79"/>
    </row>
    <row r="10" spans="1:39">
      <c r="A10" s="81"/>
      <c r="AC10" s="80"/>
      <c r="AD10" s="80"/>
      <c r="AE10" s="80"/>
      <c r="AF10" s="80"/>
    </row>
    <row r="12" spans="1:39">
      <c r="L12" s="81"/>
      <c r="M12" s="81"/>
      <c r="N12" s="81"/>
      <c r="O12" s="81"/>
      <c r="P12" s="81"/>
      <c r="Q12" s="81"/>
      <c r="R12" s="81"/>
      <c r="S12" s="81"/>
      <c r="T12" s="81"/>
      <c r="U12" s="81"/>
      <c r="V12" s="81"/>
      <c r="W12" s="81"/>
      <c r="X12" s="81"/>
      <c r="Y12" s="81"/>
      <c r="Z12" s="81"/>
      <c r="AA12" s="81"/>
    </row>
    <row r="13" spans="1:39">
      <c r="L13" s="81"/>
      <c r="M13" s="81"/>
      <c r="N13" s="81"/>
      <c r="O13" s="81"/>
      <c r="P13" s="81"/>
      <c r="Q13" s="81"/>
      <c r="R13" s="81"/>
      <c r="S13" s="81"/>
      <c r="T13" s="81"/>
      <c r="U13" s="81"/>
      <c r="V13" s="81"/>
      <c r="W13" s="81"/>
      <c r="X13" s="81"/>
      <c r="Y13" s="81"/>
      <c r="Z13" s="81"/>
      <c r="AA13" s="81"/>
    </row>
    <row r="14" spans="1:39">
      <c r="L14" s="81"/>
      <c r="M14" s="81"/>
      <c r="N14" s="81"/>
      <c r="O14" s="81"/>
      <c r="P14" s="81"/>
      <c r="Q14" s="81"/>
      <c r="R14" s="81"/>
      <c r="S14" s="81"/>
      <c r="T14" s="81"/>
      <c r="U14" s="81"/>
      <c r="V14" s="81"/>
      <c r="W14" s="81"/>
      <c r="X14" s="81"/>
      <c r="Y14" s="80"/>
      <c r="Z14" s="80"/>
      <c r="AA14" s="81"/>
      <c r="AB14" s="81"/>
    </row>
    <row r="15" spans="1:39">
      <c r="L15" s="81"/>
      <c r="M15" s="83"/>
      <c r="N15" s="83"/>
      <c r="O15" s="82"/>
      <c r="P15" s="83"/>
      <c r="Q15" s="83"/>
      <c r="R15" s="83"/>
      <c r="S15" s="83"/>
      <c r="T15" s="83"/>
      <c r="U15" s="83"/>
      <c r="V15" s="83"/>
      <c r="W15" s="83"/>
      <c r="X15" s="83"/>
      <c r="Y15" s="82"/>
      <c r="Z15" s="82"/>
      <c r="AA15" s="82"/>
      <c r="AB15" s="83"/>
      <c r="AC15" s="84"/>
      <c r="AD15" s="84"/>
      <c r="AE15" s="84"/>
      <c r="AF15" s="84"/>
    </row>
    <row r="16" spans="1:39">
      <c r="L16" s="81"/>
      <c r="M16" s="83"/>
      <c r="N16" s="83"/>
      <c r="O16" s="83"/>
      <c r="P16" s="83"/>
      <c r="Q16" s="83"/>
      <c r="R16" s="83"/>
      <c r="S16" s="83"/>
      <c r="T16" s="83"/>
      <c r="U16" s="83"/>
      <c r="V16" s="83"/>
      <c r="W16" s="83"/>
      <c r="X16" s="83"/>
      <c r="Y16" s="82"/>
      <c r="Z16" s="82"/>
      <c r="AA16" s="82"/>
      <c r="AB16" s="83"/>
      <c r="AC16" s="84"/>
      <c r="AD16" s="84"/>
      <c r="AE16" s="84"/>
      <c r="AF16" s="84"/>
    </row>
    <row r="17" spans="1:32">
      <c r="L17" s="81"/>
      <c r="M17" s="83"/>
      <c r="N17" s="83"/>
      <c r="O17" s="83"/>
      <c r="P17" s="83"/>
      <c r="Q17" s="83"/>
      <c r="R17" s="83"/>
      <c r="S17" s="83"/>
      <c r="T17" s="83"/>
      <c r="U17" s="83"/>
      <c r="V17" s="83"/>
      <c r="W17" s="83"/>
      <c r="X17" s="83"/>
      <c r="Y17" s="82"/>
      <c r="Z17" s="82"/>
      <c r="AA17" s="82"/>
      <c r="AB17" s="83"/>
      <c r="AC17" s="84"/>
      <c r="AD17" s="84"/>
      <c r="AE17" s="84"/>
      <c r="AF17" s="84"/>
    </row>
    <row r="18" spans="1:32">
      <c r="L18" s="81"/>
      <c r="M18" s="83"/>
      <c r="N18" s="83"/>
      <c r="O18" s="83"/>
      <c r="P18" s="83"/>
      <c r="Q18" s="83"/>
      <c r="R18" s="83"/>
      <c r="S18" s="83"/>
      <c r="T18" s="83"/>
      <c r="U18" s="83"/>
      <c r="V18" s="83"/>
      <c r="W18" s="83"/>
      <c r="X18" s="83"/>
      <c r="Y18" s="82"/>
      <c r="Z18" s="82"/>
      <c r="AA18" s="82"/>
      <c r="AB18" s="83"/>
      <c r="AC18" s="84"/>
      <c r="AD18" s="84"/>
      <c r="AE18" s="84"/>
      <c r="AF18" s="84"/>
    </row>
    <row r="19" spans="1:32">
      <c r="L19" s="81"/>
      <c r="M19" s="81"/>
      <c r="N19" s="81"/>
      <c r="O19" s="81"/>
      <c r="P19" s="81"/>
      <c r="Q19" s="81"/>
      <c r="R19" s="81"/>
      <c r="S19" s="81"/>
      <c r="T19" s="81"/>
      <c r="U19" s="81"/>
      <c r="V19" s="81"/>
      <c r="W19" s="81"/>
      <c r="X19" s="81"/>
      <c r="Y19" s="81"/>
      <c r="Z19" s="81"/>
      <c r="AA19" s="81"/>
    </row>
    <row r="20" spans="1:32">
      <c r="L20" s="81"/>
      <c r="M20" s="81"/>
      <c r="N20" s="81"/>
      <c r="O20" s="81"/>
      <c r="P20" s="81"/>
      <c r="Q20" s="81"/>
      <c r="R20" s="81"/>
      <c r="S20" s="81"/>
      <c r="T20" s="81"/>
      <c r="U20" s="81"/>
      <c r="V20" s="81"/>
      <c r="W20" s="81"/>
      <c r="X20" s="81"/>
      <c r="Y20" s="81"/>
      <c r="Z20" s="81"/>
      <c r="AA20" s="81"/>
    </row>
    <row r="21" spans="1:32">
      <c r="L21" s="81"/>
      <c r="M21" s="81"/>
      <c r="N21" s="81"/>
      <c r="O21" s="81"/>
      <c r="P21" s="81"/>
      <c r="Q21" s="81"/>
      <c r="R21" s="81"/>
      <c r="S21" s="81"/>
      <c r="T21" s="81"/>
      <c r="U21" s="81"/>
      <c r="V21" s="81"/>
      <c r="W21" s="81"/>
      <c r="X21" s="81"/>
      <c r="Y21" s="80"/>
      <c r="Z21" s="81"/>
      <c r="AA21" s="81"/>
    </row>
    <row r="22" spans="1:32">
      <c r="L22" s="81"/>
      <c r="M22" s="83"/>
      <c r="N22" s="83"/>
      <c r="O22" s="82"/>
      <c r="P22" s="83"/>
      <c r="Q22" s="83"/>
      <c r="R22" s="83"/>
      <c r="S22" s="83"/>
      <c r="T22" s="83"/>
      <c r="U22" s="83"/>
      <c r="V22" s="83"/>
      <c r="W22" s="83"/>
      <c r="X22" s="83"/>
      <c r="Y22" s="82"/>
      <c r="Z22" s="81"/>
      <c r="AA22" s="81"/>
    </row>
    <row r="23" spans="1:32">
      <c r="L23" s="81"/>
      <c r="M23" s="83"/>
      <c r="N23" s="83"/>
      <c r="O23" s="83"/>
      <c r="P23" s="83"/>
      <c r="Q23" s="83"/>
      <c r="R23" s="83"/>
      <c r="S23" s="83"/>
      <c r="T23" s="83"/>
      <c r="U23" s="83"/>
      <c r="V23" s="83"/>
      <c r="W23" s="83"/>
      <c r="X23" s="83"/>
      <c r="Y23" s="82"/>
      <c r="Z23" s="81"/>
      <c r="AA23" s="81"/>
    </row>
    <row r="24" spans="1:32">
      <c r="L24" s="81"/>
      <c r="M24" s="83"/>
      <c r="N24" s="83"/>
      <c r="O24" s="83"/>
      <c r="P24" s="83"/>
      <c r="Q24" s="83"/>
      <c r="R24" s="83"/>
      <c r="S24" s="83"/>
      <c r="T24" s="83"/>
      <c r="U24" s="83"/>
      <c r="V24" s="83"/>
      <c r="W24" s="83"/>
      <c r="X24" s="83"/>
      <c r="Y24" s="82"/>
      <c r="Z24" s="81"/>
      <c r="AA24" s="81"/>
    </row>
    <row r="25" spans="1:32">
      <c r="L25" s="81"/>
      <c r="M25" s="83"/>
      <c r="N25" s="83"/>
      <c r="O25" s="83"/>
      <c r="P25" s="83"/>
      <c r="Q25" s="83"/>
      <c r="R25" s="83"/>
      <c r="S25" s="83"/>
      <c r="T25" s="83"/>
      <c r="U25" s="83"/>
      <c r="V25" s="83"/>
      <c r="W25" s="83"/>
      <c r="X25" s="83"/>
      <c r="Y25" s="82"/>
      <c r="Z25" s="81"/>
      <c r="AA25" s="81"/>
    </row>
    <row r="27" spans="1:32" ht="18.75" customHeight="1">
      <c r="A27" s="295" t="s">
        <v>476</v>
      </c>
      <c r="B27" s="296"/>
      <c r="C27" s="296"/>
      <c r="D27" s="296"/>
      <c r="E27" s="296"/>
      <c r="F27" s="296"/>
      <c r="G27" s="296"/>
      <c r="H27" s="296"/>
      <c r="I27" s="296"/>
      <c r="J27" s="296"/>
      <c r="K27" s="296"/>
    </row>
    <row r="28" spans="1:32" ht="15" customHeight="1">
      <c r="A28" s="296"/>
      <c r="B28" s="296"/>
      <c r="C28" s="296"/>
      <c r="D28" s="296"/>
      <c r="E28" s="296"/>
      <c r="F28" s="296"/>
      <c r="G28" s="296"/>
      <c r="H28" s="296"/>
      <c r="I28" s="296"/>
      <c r="J28" s="297" t="s">
        <v>1311</v>
      </c>
      <c r="K28" s="297"/>
      <c r="X28" s="82"/>
    </row>
    <row r="29" spans="1:32">
      <c r="X29" s="82"/>
    </row>
    <row r="30" spans="1:32">
      <c r="X30" s="82"/>
    </row>
    <row r="31" spans="1:32">
      <c r="X31" s="82"/>
    </row>
    <row r="32" spans="1:32">
      <c r="X32" s="81"/>
    </row>
    <row r="36" spans="25:28">
      <c r="Y36" s="1141"/>
      <c r="Z36" s="1141"/>
      <c r="AA36" s="1141"/>
      <c r="AB36" s="85"/>
    </row>
    <row r="55" spans="1:11">
      <c r="J55" s="24"/>
      <c r="K55" s="24"/>
    </row>
    <row r="58" spans="1:11" ht="19.5" customHeight="1">
      <c r="B58" s="804"/>
      <c r="J58" s="251" t="s">
        <v>477</v>
      </c>
      <c r="K58" s="251"/>
    </row>
    <row r="61" spans="1:11">
      <c r="A61" s="802" t="s">
        <v>1162</v>
      </c>
      <c r="B61" s="802" t="s">
        <v>338</v>
      </c>
      <c r="C61" s="802" t="s">
        <v>339</v>
      </c>
    </row>
    <row r="62" spans="1:11">
      <c r="A62" s="76" t="s">
        <v>1163</v>
      </c>
      <c r="B62" s="76">
        <v>2457</v>
      </c>
      <c r="C62" s="76">
        <v>2213</v>
      </c>
    </row>
    <row r="63" spans="1:11">
      <c r="A63" s="76" t="s">
        <v>1164</v>
      </c>
      <c r="B63" s="76">
        <v>2674</v>
      </c>
      <c r="C63" s="76">
        <v>2543</v>
      </c>
    </row>
    <row r="64" spans="1:11">
      <c r="A64" s="76" t="s">
        <v>1165</v>
      </c>
      <c r="B64" s="76">
        <v>2634</v>
      </c>
      <c r="C64" s="76">
        <v>2558</v>
      </c>
    </row>
    <row r="65" spans="1:3">
      <c r="A65" s="76" t="s">
        <v>1166</v>
      </c>
      <c r="B65" s="76">
        <v>2401</v>
      </c>
      <c r="C65" s="76">
        <v>2326</v>
      </c>
    </row>
    <row r="66" spans="1:3">
      <c r="A66" s="76" t="s">
        <v>1167</v>
      </c>
      <c r="B66" s="76">
        <v>2554</v>
      </c>
      <c r="C66" s="76">
        <v>2327</v>
      </c>
    </row>
    <row r="67" spans="1:3">
      <c r="A67" s="76" t="s">
        <v>1168</v>
      </c>
      <c r="B67" s="76">
        <v>2708</v>
      </c>
      <c r="C67" s="76">
        <v>2536</v>
      </c>
    </row>
    <row r="68" spans="1:3">
      <c r="A68" s="76" t="s">
        <v>1169</v>
      </c>
      <c r="B68" s="76">
        <v>2835</v>
      </c>
      <c r="C68" s="76">
        <v>2748</v>
      </c>
    </row>
    <row r="69" spans="1:3">
      <c r="A69" s="76" t="s">
        <v>1170</v>
      </c>
      <c r="B69" s="76">
        <v>3197</v>
      </c>
      <c r="C69" s="76">
        <v>3097</v>
      </c>
    </row>
    <row r="70" spans="1:3">
      <c r="A70" s="76" t="s">
        <v>1171</v>
      </c>
      <c r="B70" s="76">
        <v>3533</v>
      </c>
      <c r="C70" s="76">
        <v>3371</v>
      </c>
    </row>
    <row r="71" spans="1:3">
      <c r="A71" s="76" t="s">
        <v>1172</v>
      </c>
      <c r="B71" s="76">
        <v>3938</v>
      </c>
      <c r="C71" s="76">
        <v>3933</v>
      </c>
    </row>
    <row r="72" spans="1:3">
      <c r="A72" s="76" t="s">
        <v>1173</v>
      </c>
      <c r="B72" s="76">
        <v>3838</v>
      </c>
      <c r="C72" s="76">
        <v>3660</v>
      </c>
    </row>
    <row r="73" spans="1:3">
      <c r="A73" s="76" t="s">
        <v>1174</v>
      </c>
      <c r="B73" s="76">
        <v>2937</v>
      </c>
      <c r="C73" s="76">
        <v>2821</v>
      </c>
    </row>
    <row r="74" spans="1:3">
      <c r="A74" s="76" t="s">
        <v>1175</v>
      </c>
      <c r="B74" s="76">
        <v>2210</v>
      </c>
      <c r="C74" s="76">
        <v>2158</v>
      </c>
    </row>
    <row r="75" spans="1:3">
      <c r="A75" s="76" t="s">
        <v>1176</v>
      </c>
      <c r="B75" s="76">
        <v>1915</v>
      </c>
      <c r="C75" s="76">
        <v>1966</v>
      </c>
    </row>
    <row r="76" spans="1:3">
      <c r="A76" s="76" t="s">
        <v>1177</v>
      </c>
      <c r="B76" s="76">
        <v>2184</v>
      </c>
      <c r="C76" s="76">
        <v>2703</v>
      </c>
    </row>
    <row r="77" spans="1:3">
      <c r="A77" s="76" t="s">
        <v>1178</v>
      </c>
      <c r="B77" s="76">
        <v>1805</v>
      </c>
      <c r="C77" s="76">
        <v>2175</v>
      </c>
    </row>
    <row r="78" spans="1:3">
      <c r="A78" s="76" t="s">
        <v>1179</v>
      </c>
      <c r="B78" s="76">
        <v>1477</v>
      </c>
      <c r="C78" s="76">
        <v>1716</v>
      </c>
    </row>
    <row r="79" spans="1:3">
      <c r="A79" s="76" t="s">
        <v>1180</v>
      </c>
      <c r="B79" s="76">
        <v>784</v>
      </c>
      <c r="C79" s="76">
        <v>1069</v>
      </c>
    </row>
    <row r="80" spans="1:3">
      <c r="A80" s="76" t="s">
        <v>1181</v>
      </c>
      <c r="B80" s="76">
        <v>232</v>
      </c>
      <c r="C80" s="76">
        <v>567</v>
      </c>
    </row>
    <row r="81" spans="1:3">
      <c r="A81" s="76" t="s">
        <v>1182</v>
      </c>
      <c r="B81" s="76">
        <v>40</v>
      </c>
      <c r="C81" s="76">
        <v>176</v>
      </c>
    </row>
    <row r="82" spans="1:3">
      <c r="A82" s="804" t="s">
        <v>1183</v>
      </c>
      <c r="B82" s="76">
        <v>4</v>
      </c>
      <c r="C82" s="76">
        <v>22</v>
      </c>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view="pageBreakPreview" zoomScaleNormal="100" zoomScaleSheetLayoutView="100" workbookViewId="0">
      <pane ySplit="5" topLeftCell="A6" activePane="bottomLeft" state="frozen"/>
      <selection activeCell="J35" sqref="J35"/>
      <selection pane="bottomLeft" activeCell="J35" sqref="J35"/>
    </sheetView>
  </sheetViews>
  <sheetFormatPr defaultRowHeight="13.5"/>
  <cols>
    <col min="1" max="1" width="6.625" customWidth="1"/>
    <col min="2" max="2" width="4.625" customWidth="1"/>
    <col min="3" max="3" width="10.125" customWidth="1"/>
    <col min="4" max="6" width="8.625" customWidth="1"/>
    <col min="7" max="7" width="10.125" style="32" customWidth="1"/>
    <col min="8" max="8" width="10.375" style="36" customWidth="1"/>
    <col min="9" max="9" width="10.125" style="33" customWidth="1"/>
    <col min="10" max="10" width="10.125" style="44" customWidth="1"/>
    <col min="11" max="11" width="2.875" style="39" customWidth="1"/>
    <col min="12" max="12" width="10.125" style="45" customWidth="1"/>
    <col min="13" max="13" width="6" customWidth="1"/>
  </cols>
  <sheetData>
    <row r="1" spans="1:13" s="252" customFormat="1" ht="28.5" customHeight="1">
      <c r="A1" s="252" t="s">
        <v>347</v>
      </c>
      <c r="G1" s="275"/>
      <c r="H1" s="276"/>
      <c r="I1" s="277"/>
      <c r="J1" s="298"/>
      <c r="K1" s="279"/>
      <c r="L1" s="299"/>
    </row>
    <row r="2" spans="1:13" s="252" customFormat="1" ht="17.25" customHeight="1">
      <c r="A2" s="252" t="s">
        <v>341</v>
      </c>
      <c r="G2" s="275"/>
      <c r="H2" s="276"/>
      <c r="I2" s="277"/>
      <c r="J2" s="298"/>
      <c r="K2" s="279"/>
      <c r="L2" s="299"/>
    </row>
    <row r="3" spans="1:13" s="13" customFormat="1" ht="17.25" customHeight="1">
      <c r="A3" s="281"/>
      <c r="B3" s="281"/>
      <c r="E3" s="252"/>
      <c r="G3" s="282"/>
      <c r="H3" s="283"/>
      <c r="J3" s="300" t="s">
        <v>942</v>
      </c>
      <c r="K3" s="285"/>
      <c r="L3" s="301"/>
    </row>
    <row r="4" spans="1:13" ht="30" customHeight="1">
      <c r="A4" s="1143" t="s">
        <v>348</v>
      </c>
      <c r="B4" s="1144"/>
      <c r="C4" s="1147" t="s">
        <v>325</v>
      </c>
      <c r="D4" s="1147" t="s">
        <v>336</v>
      </c>
      <c r="E4" s="1147"/>
      <c r="F4" s="1147"/>
      <c r="G4" s="1148" t="s">
        <v>344</v>
      </c>
      <c r="H4" s="1149" t="s">
        <v>345</v>
      </c>
      <c r="I4" s="1150" t="s">
        <v>351</v>
      </c>
      <c r="J4" s="1151" t="s">
        <v>342</v>
      </c>
      <c r="K4" s="1152"/>
      <c r="L4" s="1153"/>
      <c r="M4" s="1142"/>
    </row>
    <row r="5" spans="1:13" ht="24" customHeight="1">
      <c r="A5" s="1145"/>
      <c r="B5" s="1146"/>
      <c r="C5" s="1147"/>
      <c r="D5" s="35" t="s">
        <v>337</v>
      </c>
      <c r="E5" s="35" t="s">
        <v>338</v>
      </c>
      <c r="F5" s="35" t="s">
        <v>339</v>
      </c>
      <c r="G5" s="1148"/>
      <c r="H5" s="1149"/>
      <c r="I5" s="1150"/>
      <c r="J5" s="1151"/>
      <c r="K5" s="1152"/>
      <c r="L5" s="1153"/>
      <c r="M5" s="1142"/>
    </row>
    <row r="6" spans="1:13" s="10" customFormat="1" ht="25.5" customHeight="1">
      <c r="A6" s="48" t="s">
        <v>349</v>
      </c>
      <c r="B6" s="339">
        <v>9</v>
      </c>
      <c r="C6" s="341">
        <v>1542</v>
      </c>
      <c r="D6" s="341">
        <v>7518</v>
      </c>
      <c r="E6" s="341">
        <v>3815</v>
      </c>
      <c r="F6" s="341">
        <v>3703</v>
      </c>
      <c r="G6" s="34">
        <v>4.9000000000000004</v>
      </c>
      <c r="H6" s="37">
        <v>103</v>
      </c>
      <c r="I6" s="344" t="s">
        <v>343</v>
      </c>
      <c r="J6" s="342">
        <v>215.4</v>
      </c>
      <c r="K6" s="40"/>
      <c r="L6" s="47"/>
      <c r="M6" s="14"/>
    </row>
    <row r="7" spans="1:13" s="10" customFormat="1" ht="25.5" customHeight="1">
      <c r="A7" s="50"/>
      <c r="B7" s="340">
        <v>14</v>
      </c>
      <c r="C7" s="341">
        <v>1543</v>
      </c>
      <c r="D7" s="341">
        <v>7434</v>
      </c>
      <c r="E7" s="341">
        <v>3766</v>
      </c>
      <c r="F7" s="341">
        <v>3668</v>
      </c>
      <c r="G7" s="34">
        <v>4.8</v>
      </c>
      <c r="H7" s="37">
        <v>102.67175572519085</v>
      </c>
      <c r="I7" s="343">
        <v>-1.1173184357541899</v>
      </c>
      <c r="J7" s="342">
        <v>213</v>
      </c>
      <c r="K7" s="40"/>
      <c r="L7" s="47"/>
      <c r="M7" s="14"/>
    </row>
    <row r="8" spans="1:13" s="10" customFormat="1" ht="25.5" customHeight="1">
      <c r="A8" s="50" t="s">
        <v>350</v>
      </c>
      <c r="B8" s="340">
        <v>5</v>
      </c>
      <c r="C8" s="341">
        <v>1550</v>
      </c>
      <c r="D8" s="341">
        <v>7663</v>
      </c>
      <c r="E8" s="341">
        <v>3917</v>
      </c>
      <c r="F8" s="341">
        <v>3746</v>
      </c>
      <c r="G8" s="34">
        <v>4.9000000000000004</v>
      </c>
      <c r="H8" s="37">
        <v>104.56486919380671</v>
      </c>
      <c r="I8" s="343">
        <v>3.0804412160344361</v>
      </c>
      <c r="J8" s="342">
        <v>219.6</v>
      </c>
      <c r="K8" s="40"/>
      <c r="L8" s="47"/>
      <c r="M8" s="14"/>
    </row>
    <row r="9" spans="1:13" s="10" customFormat="1" ht="25.5" customHeight="1">
      <c r="A9" s="50"/>
      <c r="B9" s="340">
        <v>10</v>
      </c>
      <c r="C9" s="341">
        <v>1560</v>
      </c>
      <c r="D9" s="341">
        <v>7736</v>
      </c>
      <c r="E9" s="341">
        <v>3959</v>
      </c>
      <c r="F9" s="341">
        <v>3777</v>
      </c>
      <c r="G9" s="34">
        <v>5</v>
      </c>
      <c r="H9" s="37">
        <v>104.81863913158591</v>
      </c>
      <c r="I9" s="343">
        <v>0.95262951846535293</v>
      </c>
      <c r="J9" s="342">
        <v>221.7</v>
      </c>
      <c r="K9" s="40"/>
      <c r="L9" s="47"/>
      <c r="M9" s="14"/>
    </row>
    <row r="10" spans="1:13" s="10" customFormat="1" ht="25.5" customHeight="1">
      <c r="A10" s="50"/>
      <c r="B10" s="340">
        <v>15</v>
      </c>
      <c r="C10" s="345">
        <v>1573</v>
      </c>
      <c r="D10" s="345">
        <v>8055</v>
      </c>
      <c r="E10" s="345">
        <v>4151</v>
      </c>
      <c r="F10" s="345">
        <v>3904</v>
      </c>
      <c r="G10" s="34">
        <v>5.0999999999999996</v>
      </c>
      <c r="H10" s="37">
        <v>106.32684426229508</v>
      </c>
      <c r="I10" s="343">
        <v>4.1235780765253356</v>
      </c>
      <c r="J10" s="342">
        <v>230.8</v>
      </c>
      <c r="K10" s="40"/>
      <c r="L10" s="47"/>
      <c r="M10" s="14"/>
    </row>
    <row r="11" spans="1:13" s="10" customFormat="1" ht="25.5" customHeight="1">
      <c r="A11" s="50"/>
      <c r="B11" s="340">
        <v>22</v>
      </c>
      <c r="C11" s="345">
        <v>2194</v>
      </c>
      <c r="D11" s="345">
        <v>10946</v>
      </c>
      <c r="E11" s="345">
        <v>5450</v>
      </c>
      <c r="F11" s="345">
        <v>5496</v>
      </c>
      <c r="G11" s="34">
        <v>5</v>
      </c>
      <c r="H11" s="37">
        <v>99.163027656477439</v>
      </c>
      <c r="I11" s="343">
        <v>35.89075108628181</v>
      </c>
      <c r="J11" s="342">
        <v>313.60000000000002</v>
      </c>
      <c r="K11" s="40"/>
      <c r="L11" s="47"/>
      <c r="M11" s="14"/>
    </row>
    <row r="12" spans="1:13" s="10" customFormat="1" ht="25.5" customHeight="1">
      <c r="A12" s="50"/>
      <c r="B12" s="340">
        <v>25</v>
      </c>
      <c r="C12" s="345">
        <v>2120</v>
      </c>
      <c r="D12" s="345">
        <v>10880</v>
      </c>
      <c r="E12" s="345">
        <v>5465</v>
      </c>
      <c r="F12" s="345">
        <v>5415</v>
      </c>
      <c r="G12" s="34">
        <v>5.0999999999999996</v>
      </c>
      <c r="H12" s="37">
        <v>100.92336103416434</v>
      </c>
      <c r="I12" s="343">
        <v>-0.60295998538278828</v>
      </c>
      <c r="J12" s="342">
        <v>311.7</v>
      </c>
      <c r="K12" s="40"/>
      <c r="L12" s="47"/>
      <c r="M12" s="14"/>
    </row>
    <row r="13" spans="1:13" s="10" customFormat="1" ht="25.5" customHeight="1">
      <c r="A13" s="50"/>
      <c r="B13" s="340">
        <v>30</v>
      </c>
      <c r="C13" s="345">
        <v>2170</v>
      </c>
      <c r="D13" s="345">
        <v>10816</v>
      </c>
      <c r="E13" s="345">
        <v>5401</v>
      </c>
      <c r="F13" s="345">
        <v>5415</v>
      </c>
      <c r="G13" s="34">
        <v>5</v>
      </c>
      <c r="H13" s="37">
        <v>99.741458910433977</v>
      </c>
      <c r="I13" s="343">
        <v>-0.58823529411764708</v>
      </c>
      <c r="J13" s="342">
        <v>309.89999999999998</v>
      </c>
      <c r="K13" s="40"/>
      <c r="L13" s="47"/>
      <c r="M13" s="14"/>
    </row>
    <row r="14" spans="1:13" s="10" customFormat="1" ht="25.5" customHeight="1">
      <c r="A14" s="50"/>
      <c r="B14" s="340">
        <v>35</v>
      </c>
      <c r="C14" s="345">
        <v>2243</v>
      </c>
      <c r="D14" s="345">
        <v>11187</v>
      </c>
      <c r="E14" s="345">
        <v>5694</v>
      </c>
      <c r="F14" s="345">
        <v>5493</v>
      </c>
      <c r="G14" s="34">
        <v>5</v>
      </c>
      <c r="H14" s="37">
        <v>103.65920262151829</v>
      </c>
      <c r="I14" s="343">
        <v>3.4301035502958577</v>
      </c>
      <c r="J14" s="342">
        <v>320.5</v>
      </c>
      <c r="K14" s="40"/>
      <c r="L14" s="47"/>
      <c r="M14" s="14"/>
    </row>
    <row r="15" spans="1:13" s="10" customFormat="1" ht="25.5" customHeight="1">
      <c r="A15" s="50"/>
      <c r="B15" s="340">
        <v>40</v>
      </c>
      <c r="C15" s="345">
        <v>2927</v>
      </c>
      <c r="D15" s="345">
        <v>13573</v>
      </c>
      <c r="E15" s="345">
        <v>6905</v>
      </c>
      <c r="F15" s="345">
        <v>6668</v>
      </c>
      <c r="G15" s="34">
        <v>4.5999999999999996</v>
      </c>
      <c r="H15" s="37">
        <v>103.55428914217157</v>
      </c>
      <c r="I15" s="343">
        <v>21.328327523017791</v>
      </c>
      <c r="J15" s="342">
        <v>388.9</v>
      </c>
      <c r="K15" s="40"/>
      <c r="L15" s="47"/>
      <c r="M15" s="14"/>
    </row>
    <row r="16" spans="1:13" s="10" customFormat="1" ht="25.5" customHeight="1">
      <c r="A16" s="50"/>
      <c r="B16" s="340">
        <v>45</v>
      </c>
      <c r="C16" s="345">
        <v>5160</v>
      </c>
      <c r="D16" s="345">
        <v>21486</v>
      </c>
      <c r="E16" s="345">
        <v>11254</v>
      </c>
      <c r="F16" s="345">
        <v>10232</v>
      </c>
      <c r="G16" s="34">
        <v>4.2</v>
      </c>
      <c r="H16" s="37">
        <v>109.9882720875684</v>
      </c>
      <c r="I16" s="343">
        <v>58.299565313490021</v>
      </c>
      <c r="J16" s="342">
        <v>615.6</v>
      </c>
      <c r="K16" s="40"/>
      <c r="L16" s="47"/>
      <c r="M16" s="14"/>
    </row>
    <row r="17" spans="1:14" s="10" customFormat="1" ht="25.5" customHeight="1">
      <c r="A17" s="50"/>
      <c r="B17" s="340">
        <v>50</v>
      </c>
      <c r="C17" s="345">
        <v>8229</v>
      </c>
      <c r="D17" s="345">
        <v>32732</v>
      </c>
      <c r="E17" s="345">
        <v>17119</v>
      </c>
      <c r="F17" s="345">
        <v>15613</v>
      </c>
      <c r="G17" s="34">
        <v>4</v>
      </c>
      <c r="H17" s="37">
        <v>109.64580798052906</v>
      </c>
      <c r="I17" s="343">
        <v>52.341059294424277</v>
      </c>
      <c r="J17" s="342">
        <v>937.9</v>
      </c>
      <c r="K17" s="40"/>
      <c r="L17" s="47"/>
      <c r="M17" s="14"/>
    </row>
    <row r="18" spans="1:14" s="10" customFormat="1" ht="25.5" customHeight="1">
      <c r="A18" s="50"/>
      <c r="B18" s="340">
        <v>55</v>
      </c>
      <c r="C18" s="345">
        <v>12683</v>
      </c>
      <c r="D18" s="345">
        <v>41024</v>
      </c>
      <c r="E18" s="345">
        <v>21260</v>
      </c>
      <c r="F18" s="345">
        <v>19764</v>
      </c>
      <c r="G18" s="34">
        <v>3.2</v>
      </c>
      <c r="H18" s="37">
        <v>107.56931795183162</v>
      </c>
      <c r="I18" s="343">
        <v>25.333007454478796</v>
      </c>
      <c r="J18" s="342">
        <v>1175.5</v>
      </c>
      <c r="K18" s="40"/>
      <c r="L18" s="47"/>
      <c r="M18" s="14"/>
    </row>
    <row r="19" spans="1:14" s="10" customFormat="1" ht="25.5" customHeight="1">
      <c r="A19" s="50"/>
      <c r="B19" s="340">
        <v>60</v>
      </c>
      <c r="C19" s="345">
        <v>13898</v>
      </c>
      <c r="D19" s="345">
        <v>44802</v>
      </c>
      <c r="E19" s="345">
        <v>23046</v>
      </c>
      <c r="F19" s="345">
        <v>21756</v>
      </c>
      <c r="G19" s="34">
        <v>3.2</v>
      </c>
      <c r="H19" s="37">
        <v>105.92939878654164</v>
      </c>
      <c r="I19" s="343">
        <v>9.2092433697347893</v>
      </c>
      <c r="J19" s="342">
        <v>1283.7</v>
      </c>
      <c r="K19" s="40"/>
      <c r="L19" s="47"/>
      <c r="M19" s="14"/>
    </row>
    <row r="20" spans="1:14" s="10" customFormat="1" ht="25.5" customHeight="1">
      <c r="A20" s="50" t="s">
        <v>353</v>
      </c>
      <c r="B20" s="340">
        <v>2</v>
      </c>
      <c r="C20" s="345">
        <v>17104</v>
      </c>
      <c r="D20" s="345">
        <v>50335</v>
      </c>
      <c r="E20" s="345">
        <v>25680</v>
      </c>
      <c r="F20" s="345">
        <v>24655</v>
      </c>
      <c r="G20" s="34">
        <v>2.9</v>
      </c>
      <c r="H20" s="37">
        <v>104.15737172987222</v>
      </c>
      <c r="I20" s="343">
        <v>12.349895093969019</v>
      </c>
      <c r="J20" s="342">
        <v>1442.3</v>
      </c>
      <c r="K20" s="40"/>
      <c r="L20" s="47"/>
      <c r="M20" s="14"/>
    </row>
    <row r="21" spans="1:14" s="10" customFormat="1" ht="25.5" customHeight="1">
      <c r="A21" s="50"/>
      <c r="B21" s="340">
        <v>7</v>
      </c>
      <c r="C21" s="345">
        <v>21992</v>
      </c>
      <c r="D21" s="345">
        <v>60311</v>
      </c>
      <c r="E21" s="345">
        <v>30362</v>
      </c>
      <c r="F21" s="345">
        <v>29949</v>
      </c>
      <c r="G21" s="34">
        <v>2.7</v>
      </c>
      <c r="H21" s="37">
        <v>101.37901098534175</v>
      </c>
      <c r="I21" s="343">
        <v>19.819211284394555</v>
      </c>
      <c r="J21" s="342">
        <v>1728.1</v>
      </c>
      <c r="K21" s="40"/>
      <c r="L21" s="47"/>
      <c r="M21" s="14"/>
    </row>
    <row r="22" spans="1:14" s="10" customFormat="1" ht="25.5" customHeight="1">
      <c r="A22" s="50"/>
      <c r="B22" s="340">
        <v>12</v>
      </c>
      <c r="C22" s="345">
        <v>26215</v>
      </c>
      <c r="D22" s="345">
        <v>70188</v>
      </c>
      <c r="E22" s="345">
        <v>35431</v>
      </c>
      <c r="F22" s="345">
        <v>34757</v>
      </c>
      <c r="G22" s="34">
        <v>2.7</v>
      </c>
      <c r="H22" s="37">
        <v>101.93917771959606</v>
      </c>
      <c r="I22" s="343">
        <v>16.376780355159092</v>
      </c>
      <c r="J22" s="342">
        <v>2011.1</v>
      </c>
      <c r="K22" s="40"/>
      <c r="L22" s="47"/>
      <c r="M22" s="14"/>
    </row>
    <row r="23" spans="1:14" s="10" customFormat="1" ht="25.5" customHeight="1">
      <c r="A23" s="50"/>
      <c r="B23" s="340">
        <v>17</v>
      </c>
      <c r="C23" s="345">
        <v>30342</v>
      </c>
      <c r="D23" s="345">
        <v>78591</v>
      </c>
      <c r="E23" s="345">
        <v>39668</v>
      </c>
      <c r="F23" s="345">
        <v>38923</v>
      </c>
      <c r="G23" s="34">
        <v>2.6</v>
      </c>
      <c r="H23" s="37">
        <v>101.91403540323203</v>
      </c>
      <c r="I23" s="343">
        <v>11.97213198837408</v>
      </c>
      <c r="J23" s="342">
        <v>2251.9</v>
      </c>
      <c r="K23" s="40"/>
      <c r="L23" s="47"/>
      <c r="M23" s="14"/>
    </row>
    <row r="24" spans="1:14" s="10" customFormat="1" ht="25.5" customHeight="1">
      <c r="A24" s="50"/>
      <c r="B24" s="340">
        <v>22</v>
      </c>
      <c r="C24" s="345">
        <v>33418</v>
      </c>
      <c r="D24" s="345">
        <v>84237</v>
      </c>
      <c r="E24" s="345">
        <v>42137</v>
      </c>
      <c r="F24" s="345">
        <v>42100</v>
      </c>
      <c r="G24" s="34">
        <v>2.5</v>
      </c>
      <c r="H24" s="37">
        <v>100.08788598574823</v>
      </c>
      <c r="I24" s="343">
        <v>7.1840287055769743</v>
      </c>
      <c r="J24" s="342">
        <v>2413.6999999999998</v>
      </c>
      <c r="K24" s="40"/>
      <c r="L24" s="47"/>
      <c r="M24" s="14"/>
    </row>
    <row r="25" spans="1:14" s="10" customFormat="1" ht="25.5" customHeight="1">
      <c r="A25" s="50"/>
      <c r="B25" s="858">
        <v>27</v>
      </c>
      <c r="C25" s="860">
        <v>34210</v>
      </c>
      <c r="D25" s="860">
        <v>87977</v>
      </c>
      <c r="E25" s="860">
        <v>43723</v>
      </c>
      <c r="F25" s="860">
        <v>44254</v>
      </c>
      <c r="G25" s="862">
        <v>2.6</v>
      </c>
      <c r="H25" s="864">
        <v>98.8</v>
      </c>
      <c r="I25" s="865">
        <v>4.4000000000000004</v>
      </c>
      <c r="J25" s="866">
        <v>2520.1</v>
      </c>
      <c r="K25" s="190"/>
      <c r="L25" s="47"/>
      <c r="M25" s="14"/>
    </row>
    <row r="26" spans="1:14" s="10" customFormat="1" ht="25.5" customHeight="1">
      <c r="A26" s="51" t="s">
        <v>1304</v>
      </c>
      <c r="B26" s="592">
        <v>2</v>
      </c>
      <c r="C26" s="859">
        <v>36460</v>
      </c>
      <c r="D26" s="859">
        <v>91520</v>
      </c>
      <c r="E26" s="593">
        <v>45149</v>
      </c>
      <c r="F26" s="861">
        <v>46371</v>
      </c>
      <c r="G26" s="851">
        <v>2.5</v>
      </c>
      <c r="H26" s="863">
        <v>97</v>
      </c>
      <c r="I26" s="594">
        <v>4</v>
      </c>
      <c r="J26" s="595">
        <v>2621.6</v>
      </c>
      <c r="K26" s="852"/>
      <c r="L26" s="47"/>
      <c r="M26" s="14"/>
    </row>
    <row r="27" spans="1:14" s="39" customFormat="1" ht="24" customHeight="1">
      <c r="A27" s="29"/>
      <c r="B27" s="29"/>
      <c r="C27" s="857"/>
      <c r="D27" s="857"/>
      <c r="E27" s="30"/>
      <c r="F27" s="857"/>
      <c r="G27" s="856"/>
      <c r="H27" s="855"/>
      <c r="I27" s="854"/>
      <c r="J27" s="853" t="s">
        <v>352</v>
      </c>
      <c r="L27" s="45"/>
      <c r="M27"/>
      <c r="N27"/>
    </row>
    <row r="28" spans="1:14" s="39" customFormat="1" ht="24" customHeight="1">
      <c r="A28" s="1066" t="s">
        <v>1060</v>
      </c>
      <c r="B28" s="1066"/>
      <c r="C28" s="1066"/>
      <c r="D28" s="1066"/>
      <c r="E28" s="1066"/>
      <c r="F28" s="1066"/>
      <c r="G28" s="1066"/>
      <c r="H28" s="1066"/>
      <c r="I28" s="1066"/>
      <c r="J28" s="1066"/>
      <c r="K28" s="1066"/>
      <c r="L28" s="45"/>
      <c r="M28"/>
      <c r="N28"/>
    </row>
    <row r="29" spans="1:14" s="39" customFormat="1" ht="24" customHeight="1">
      <c r="A29" s="1066" t="s">
        <v>1023</v>
      </c>
      <c r="B29" s="1066"/>
      <c r="C29" s="1066"/>
      <c r="D29" s="1066"/>
      <c r="E29" s="1066"/>
      <c r="F29" s="1066"/>
      <c r="G29" s="1066"/>
      <c r="H29" s="1066"/>
      <c r="I29" s="1066"/>
      <c r="J29" s="1066"/>
      <c r="K29" s="1066"/>
      <c r="L29" s="45"/>
      <c r="M29"/>
      <c r="N29"/>
    </row>
    <row r="30" spans="1:14" s="39" customFormat="1" ht="24" customHeight="1">
      <c r="L30" s="45"/>
      <c r="M30"/>
      <c r="N30"/>
    </row>
    <row r="31" spans="1:14" s="39" customFormat="1" ht="24" customHeight="1">
      <c r="L31" s="45"/>
      <c r="M31"/>
      <c r="N31"/>
    </row>
    <row r="32" spans="1:14" s="39" customFormat="1" ht="24" customHeight="1">
      <c r="L32" s="45"/>
      <c r="M32"/>
      <c r="N32"/>
    </row>
  </sheetData>
  <mergeCells count="12">
    <mergeCell ref="A29:K29"/>
    <mergeCell ref="A28:K28"/>
    <mergeCell ref="J4:J5"/>
    <mergeCell ref="K4:K5"/>
    <mergeCell ref="L4:L5"/>
    <mergeCell ref="M4:M5"/>
    <mergeCell ref="A4:B5"/>
    <mergeCell ref="C4:C5"/>
    <mergeCell ref="D4:F4"/>
    <mergeCell ref="G4:G5"/>
    <mergeCell ref="H4:H5"/>
    <mergeCell ref="I4:I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2"/>
  <sheetViews>
    <sheetView view="pageBreakPreview" zoomScale="90" zoomScaleNormal="100" zoomScaleSheetLayoutView="90" workbookViewId="0">
      <pane ySplit="5" topLeftCell="A6" activePane="bottomLeft" state="frozen"/>
      <selection activeCell="J35" sqref="J35"/>
      <selection pane="bottomLeft" activeCell="E25" sqref="E25"/>
    </sheetView>
  </sheetViews>
  <sheetFormatPr defaultRowHeight="13.5"/>
  <cols>
    <col min="1" max="1" width="0.625" customWidth="1"/>
    <col min="2" max="2" width="2.625" customWidth="1"/>
    <col min="3" max="3" width="12.625" customWidth="1"/>
    <col min="4" max="4" width="2.625" customWidth="1"/>
    <col min="5" max="5" width="9.25" style="56" customWidth="1"/>
    <col min="6" max="6" width="9.25" style="52" customWidth="1"/>
    <col min="7" max="8" width="9.25" style="56" customWidth="1"/>
    <col min="9" max="11" width="9.25" style="682" customWidth="1"/>
    <col min="12" max="12" width="9.25" style="683" customWidth="1"/>
    <col min="13" max="13" width="10.125" style="45" customWidth="1"/>
    <col min="14" max="14" width="10.875" style="694" customWidth="1"/>
  </cols>
  <sheetData>
    <row r="1" spans="2:14" ht="28.5" customHeight="1"/>
    <row r="2" spans="2:14" ht="17.25" customHeight="1">
      <c r="C2" t="s">
        <v>991</v>
      </c>
    </row>
    <row r="3" spans="2:14" s="27" customFormat="1" ht="17.25" customHeight="1">
      <c r="C3" s="28"/>
      <c r="D3" s="28"/>
      <c r="E3" s="57"/>
      <c r="F3" s="53"/>
      <c r="G3" s="57"/>
      <c r="H3" s="57"/>
      <c r="I3" s="684"/>
      <c r="J3" s="685"/>
      <c r="K3" s="684"/>
      <c r="L3" s="686" t="s">
        <v>354</v>
      </c>
      <c r="M3" s="46"/>
      <c r="N3" s="695"/>
    </row>
    <row r="4" spans="2:14" ht="30" customHeight="1">
      <c r="B4" s="1143" t="s">
        <v>372</v>
      </c>
      <c r="C4" s="1157"/>
      <c r="D4" s="1158"/>
      <c r="E4" s="1162" t="s">
        <v>1061</v>
      </c>
      <c r="F4" s="1163"/>
      <c r="G4" s="1163"/>
      <c r="H4" s="1164"/>
      <c r="I4" s="1162" t="s">
        <v>1143</v>
      </c>
      <c r="J4" s="1163"/>
      <c r="K4" s="1163"/>
      <c r="L4" s="1164"/>
      <c r="M4" s="678"/>
      <c r="N4" s="696"/>
    </row>
    <row r="5" spans="2:14" ht="24" customHeight="1">
      <c r="B5" s="1159"/>
      <c r="C5" s="1160"/>
      <c r="D5" s="1161"/>
      <c r="E5" s="687" t="s">
        <v>337</v>
      </c>
      <c r="F5" s="687" t="s">
        <v>367</v>
      </c>
      <c r="G5" s="687" t="s">
        <v>88</v>
      </c>
      <c r="H5" s="687" t="s">
        <v>89</v>
      </c>
      <c r="I5" s="687" t="s">
        <v>337</v>
      </c>
      <c r="J5" s="687" t="s">
        <v>367</v>
      </c>
      <c r="K5" s="687" t="s">
        <v>88</v>
      </c>
      <c r="L5" s="687" t="s">
        <v>89</v>
      </c>
      <c r="M5" s="678"/>
      <c r="N5" s="696"/>
    </row>
    <row r="6" spans="2:14" s="10" customFormat="1" ht="25.5" customHeight="1">
      <c r="B6" s="67"/>
      <c r="C6" s="68" t="s">
        <v>87</v>
      </c>
      <c r="D6" s="49"/>
      <c r="E6" s="188">
        <v>42128</v>
      </c>
      <c r="F6" s="692">
        <f>(E6-E28)/(E6-E28)</f>
        <v>1</v>
      </c>
      <c r="G6" s="59">
        <v>24478</v>
      </c>
      <c r="H6" s="59">
        <v>17650</v>
      </c>
      <c r="I6" s="188">
        <v>43435</v>
      </c>
      <c r="J6" s="692">
        <f>(I6-I28)/(I6-I28)</f>
        <v>1</v>
      </c>
      <c r="K6" s="59">
        <v>24350</v>
      </c>
      <c r="L6" s="59">
        <v>19085</v>
      </c>
      <c r="M6" s="47"/>
      <c r="N6" s="697"/>
    </row>
    <row r="7" spans="2:14" s="10" customFormat="1" ht="20.25" customHeight="1">
      <c r="B7" s="69"/>
      <c r="C7" s="65"/>
      <c r="D7" s="42"/>
      <c r="E7" s="188"/>
      <c r="F7" s="692"/>
      <c r="G7" s="59"/>
      <c r="H7" s="59"/>
      <c r="I7" s="188"/>
      <c r="J7" s="692"/>
      <c r="K7" s="59"/>
      <c r="L7" s="59"/>
      <c r="M7" s="47"/>
      <c r="N7" s="697"/>
    </row>
    <row r="8" spans="2:14" s="10" customFormat="1" ht="25.5" customHeight="1">
      <c r="B8" s="69" t="s">
        <v>355</v>
      </c>
      <c r="C8" s="14"/>
      <c r="D8" s="42"/>
      <c r="E8" s="188">
        <v>320</v>
      </c>
      <c r="F8" s="692">
        <f>E8/(E6-E28)</f>
        <v>7.9280529197532385E-3</v>
      </c>
      <c r="G8" s="59">
        <v>208</v>
      </c>
      <c r="H8" s="59">
        <v>112</v>
      </c>
      <c r="I8" s="188">
        <v>307</v>
      </c>
      <c r="J8" s="692">
        <f>I8/(I6-I28)</f>
        <v>7.2252294657566482E-3</v>
      </c>
      <c r="K8" s="59">
        <v>202</v>
      </c>
      <c r="L8" s="59">
        <v>105</v>
      </c>
      <c r="M8" s="47"/>
      <c r="N8" s="697"/>
    </row>
    <row r="9" spans="2:14" s="10" customFormat="1" ht="25.5" customHeight="1">
      <c r="B9" s="69"/>
      <c r="C9" s="66" t="s">
        <v>369</v>
      </c>
      <c r="D9" s="42"/>
      <c r="E9" s="188">
        <v>316</v>
      </c>
      <c r="F9" s="692">
        <f>E9/(E6-E28)</f>
        <v>7.8289522582563244E-3</v>
      </c>
      <c r="G9" s="59">
        <v>205</v>
      </c>
      <c r="H9" s="59">
        <v>111</v>
      </c>
      <c r="I9" s="188">
        <v>304</v>
      </c>
      <c r="J9" s="692">
        <f>I9/(I6-I28)</f>
        <v>7.1546246175570724E-3</v>
      </c>
      <c r="K9" s="59">
        <v>200</v>
      </c>
      <c r="L9" s="59">
        <v>104</v>
      </c>
      <c r="M9" s="47"/>
      <c r="N9" s="697"/>
    </row>
    <row r="10" spans="2:14" s="10" customFormat="1" ht="25.5" customHeight="1">
      <c r="B10" s="69"/>
      <c r="C10" s="66" t="s">
        <v>370</v>
      </c>
      <c r="D10" s="42"/>
      <c r="E10" s="188">
        <v>3</v>
      </c>
      <c r="F10" s="692">
        <f>E10/(E6-E28)</f>
        <v>7.4325496122686625E-5</v>
      </c>
      <c r="G10" s="59">
        <v>2</v>
      </c>
      <c r="H10" s="59">
        <v>1</v>
      </c>
      <c r="I10" s="188">
        <v>3</v>
      </c>
      <c r="J10" s="692">
        <f>I10/(I6-I28)</f>
        <v>7.0604848199576375E-5</v>
      </c>
      <c r="K10" s="59">
        <v>2</v>
      </c>
      <c r="L10" s="59">
        <v>1</v>
      </c>
      <c r="M10" s="47"/>
      <c r="N10" s="697"/>
    </row>
    <row r="11" spans="2:14" s="10" customFormat="1" ht="25.5" customHeight="1">
      <c r="B11" s="69"/>
      <c r="C11" s="66" t="s">
        <v>371</v>
      </c>
      <c r="D11" s="42"/>
      <c r="E11" s="188">
        <v>1</v>
      </c>
      <c r="F11" s="692">
        <f>E11/(E6-E28)</f>
        <v>2.4775165374228874E-5</v>
      </c>
      <c r="G11" s="59">
        <v>1</v>
      </c>
      <c r="H11" s="59">
        <v>0</v>
      </c>
      <c r="I11" s="188" t="s">
        <v>1364</v>
      </c>
      <c r="J11" s="692">
        <v>0</v>
      </c>
      <c r="K11" s="59" t="s">
        <v>1364</v>
      </c>
      <c r="L11" s="59" t="s">
        <v>1364</v>
      </c>
      <c r="M11" s="47"/>
      <c r="N11" s="697"/>
    </row>
    <row r="12" spans="2:14" s="10" customFormat="1" ht="20.25" customHeight="1">
      <c r="B12" s="69"/>
      <c r="C12" s="65"/>
      <c r="D12" s="42"/>
      <c r="E12" s="188"/>
      <c r="F12" s="692"/>
      <c r="G12" s="59"/>
      <c r="H12" s="59"/>
      <c r="I12" s="188"/>
      <c r="J12" s="692"/>
      <c r="K12" s="59"/>
      <c r="L12" s="59"/>
      <c r="M12" s="47"/>
      <c r="N12" s="697"/>
    </row>
    <row r="13" spans="2:14" s="10" customFormat="1" ht="25.5" customHeight="1">
      <c r="B13" s="69" t="s">
        <v>358</v>
      </c>
      <c r="C13" s="14"/>
      <c r="D13" s="42"/>
      <c r="E13" s="188">
        <v>11782</v>
      </c>
      <c r="F13" s="692">
        <f>E13/(E6-E28)</f>
        <v>0.29190099843916456</v>
      </c>
      <c r="G13" s="59">
        <v>9291</v>
      </c>
      <c r="H13" s="59">
        <v>2491</v>
      </c>
      <c r="I13" s="188">
        <v>12165</v>
      </c>
      <c r="J13" s="692">
        <f>I13/(I6-I28)</f>
        <v>0.28630265944928218</v>
      </c>
      <c r="K13" s="59">
        <v>9587</v>
      </c>
      <c r="L13" s="59">
        <v>2578</v>
      </c>
      <c r="M13" s="47"/>
      <c r="N13" s="697"/>
    </row>
    <row r="14" spans="2:14" s="10" customFormat="1" ht="25.5" customHeight="1">
      <c r="B14" s="69"/>
      <c r="C14" s="66" t="s">
        <v>368</v>
      </c>
      <c r="D14" s="42"/>
      <c r="E14" s="188">
        <v>3</v>
      </c>
      <c r="F14" s="692">
        <f>E14/(E6-E28)</f>
        <v>7.4325496122686625E-5</v>
      </c>
      <c r="G14" s="59">
        <v>2</v>
      </c>
      <c r="H14" s="59">
        <v>1</v>
      </c>
      <c r="I14" s="188">
        <v>3</v>
      </c>
      <c r="J14" s="692">
        <f>I14/(I6-I28)</f>
        <v>7.0604848199576375E-5</v>
      </c>
      <c r="K14" s="59">
        <v>2</v>
      </c>
      <c r="L14" s="59">
        <v>1</v>
      </c>
      <c r="M14" s="47"/>
      <c r="N14" s="697"/>
    </row>
    <row r="15" spans="2:14" s="10" customFormat="1" ht="25.5" customHeight="1">
      <c r="B15" s="69"/>
      <c r="C15" s="66" t="s">
        <v>356</v>
      </c>
      <c r="D15" s="42"/>
      <c r="E15" s="188">
        <v>2877</v>
      </c>
      <c r="F15" s="692">
        <f>E15/(E6-E28)</f>
        <v>7.1278150781656474E-2</v>
      </c>
      <c r="G15" s="59">
        <v>2328</v>
      </c>
      <c r="H15" s="59">
        <v>549</v>
      </c>
      <c r="I15" s="188">
        <v>2742</v>
      </c>
      <c r="J15" s="692">
        <f>I15/(I6-I28)</f>
        <v>6.4532831254412809E-2</v>
      </c>
      <c r="K15" s="59">
        <v>2201</v>
      </c>
      <c r="L15" s="59">
        <v>541</v>
      </c>
      <c r="M15" s="47"/>
      <c r="N15" s="697"/>
    </row>
    <row r="16" spans="2:14" s="10" customFormat="1" ht="25.5" customHeight="1">
      <c r="B16" s="69"/>
      <c r="C16" s="66" t="s">
        <v>357</v>
      </c>
      <c r="D16" s="42"/>
      <c r="E16" s="188">
        <v>8902</v>
      </c>
      <c r="F16" s="692">
        <f>E16/(E6-E28)</f>
        <v>0.22054852216138543</v>
      </c>
      <c r="G16" s="59">
        <v>6961</v>
      </c>
      <c r="H16" s="59">
        <v>1941</v>
      </c>
      <c r="I16" s="188">
        <v>9420</v>
      </c>
      <c r="J16" s="692">
        <f>I16/(I6-I28)</f>
        <v>0.2216992233466698</v>
      </c>
      <c r="K16" s="59">
        <v>7384</v>
      </c>
      <c r="L16" s="59">
        <v>2036</v>
      </c>
      <c r="M16" s="47"/>
      <c r="N16" s="697"/>
    </row>
    <row r="17" spans="2:15" s="10" customFormat="1" ht="20.25" customHeight="1">
      <c r="B17" s="69"/>
      <c r="C17" s="65"/>
      <c r="D17" s="42"/>
      <c r="E17" s="188"/>
      <c r="F17" s="692"/>
      <c r="G17" s="59"/>
      <c r="H17" s="59"/>
      <c r="I17" s="188"/>
      <c r="J17" s="692"/>
      <c r="K17" s="59"/>
      <c r="L17" s="59"/>
      <c r="M17" s="47"/>
      <c r="N17" s="697"/>
    </row>
    <row r="18" spans="2:15" s="10" customFormat="1" ht="25.5" customHeight="1">
      <c r="B18" s="69" t="s">
        <v>359</v>
      </c>
      <c r="C18" s="14"/>
      <c r="D18" s="42"/>
      <c r="E18" s="188">
        <v>28261</v>
      </c>
      <c r="F18" s="692">
        <f>E18/(E6-E28)</f>
        <v>0.7001709486410822</v>
      </c>
      <c r="G18" s="59">
        <v>13967</v>
      </c>
      <c r="H18" s="59">
        <v>14294</v>
      </c>
      <c r="I18" s="188">
        <v>30018</v>
      </c>
      <c r="J18" s="692">
        <f>I18/(I6-I28)</f>
        <v>0.70647211108496122</v>
      </c>
      <c r="K18" s="59">
        <v>14128</v>
      </c>
      <c r="L18" s="59">
        <v>15890</v>
      </c>
      <c r="M18" s="47"/>
      <c r="N18" s="697"/>
    </row>
    <row r="19" spans="2:15" s="10" customFormat="1" ht="25.5" customHeight="1">
      <c r="B19" s="1154" t="s">
        <v>360</v>
      </c>
      <c r="C19" s="1155"/>
      <c r="D19" s="1156"/>
      <c r="E19" s="188">
        <v>231</v>
      </c>
      <c r="F19" s="692">
        <f>E19/(E6-E28)</f>
        <v>5.7230632014468701E-3</v>
      </c>
      <c r="G19" s="59">
        <v>186</v>
      </c>
      <c r="H19" s="59">
        <v>45</v>
      </c>
      <c r="I19" s="188">
        <v>240</v>
      </c>
      <c r="J19" s="692">
        <f>I19/(I6-I28)</f>
        <v>5.64838785596611E-3</v>
      </c>
      <c r="K19" s="59">
        <v>178</v>
      </c>
      <c r="L19" s="59">
        <v>62</v>
      </c>
      <c r="M19" s="47"/>
      <c r="N19" s="698"/>
    </row>
    <row r="20" spans="2:15" s="10" customFormat="1" ht="25.5" customHeight="1">
      <c r="B20" s="69"/>
      <c r="C20" s="66" t="s">
        <v>1366</v>
      </c>
      <c r="D20" s="42"/>
      <c r="E20" s="383">
        <v>1317</v>
      </c>
      <c r="F20" s="606">
        <f>E20/(E6-E28)</f>
        <v>3.2628892797859424E-2</v>
      </c>
      <c r="G20" s="306">
        <v>963</v>
      </c>
      <c r="H20" s="306">
        <v>354</v>
      </c>
      <c r="I20" s="188">
        <v>1373</v>
      </c>
      <c r="J20" s="692">
        <f>I20/(I6-I28)</f>
        <v>3.2313485526006117E-2</v>
      </c>
      <c r="K20" s="59">
        <v>982</v>
      </c>
      <c r="L20" s="59">
        <v>391</v>
      </c>
      <c r="M20" s="47"/>
      <c r="N20" s="697"/>
    </row>
    <row r="21" spans="2:15" s="10" customFormat="1" ht="25.5" customHeight="1">
      <c r="B21" s="69"/>
      <c r="C21" s="996" t="s">
        <v>1365</v>
      </c>
      <c r="D21" s="42"/>
      <c r="E21" s="188">
        <v>1472</v>
      </c>
      <c r="F21" s="606">
        <f>E21/(E6-E28)</f>
        <v>3.6469043430864899E-2</v>
      </c>
      <c r="G21" s="59">
        <v>1174</v>
      </c>
      <c r="H21" s="59">
        <v>298</v>
      </c>
      <c r="I21" s="188">
        <v>1576</v>
      </c>
      <c r="J21" s="692">
        <f>I21/(I6-I28)</f>
        <v>3.7091080254177455E-2</v>
      </c>
      <c r="K21" s="59">
        <v>1195</v>
      </c>
      <c r="L21" s="59">
        <v>381</v>
      </c>
      <c r="M21" s="47"/>
      <c r="N21" s="697"/>
    </row>
    <row r="22" spans="2:15" s="10" customFormat="1" ht="25.5" customHeight="1">
      <c r="B22" s="69"/>
      <c r="C22" s="66" t="s">
        <v>361</v>
      </c>
      <c r="D22" s="42"/>
      <c r="E22" s="188">
        <v>6679</v>
      </c>
      <c r="F22" s="692">
        <f>E22/(E6-E28)</f>
        <v>0.16547332953447463</v>
      </c>
      <c r="G22" s="59">
        <v>3389</v>
      </c>
      <c r="H22" s="59">
        <v>3290</v>
      </c>
      <c r="I22" s="188">
        <v>7037</v>
      </c>
      <c r="J22" s="692">
        <f>I22/(I6-I28)</f>
        <v>0.1656154389268063</v>
      </c>
      <c r="K22" s="59">
        <v>3391</v>
      </c>
      <c r="L22" s="59">
        <v>3646</v>
      </c>
      <c r="M22" s="47"/>
      <c r="N22" s="697"/>
    </row>
    <row r="23" spans="2:15" s="10" customFormat="1" ht="25.5" customHeight="1">
      <c r="B23" s="69"/>
      <c r="C23" s="66" t="s">
        <v>362</v>
      </c>
      <c r="D23" s="42"/>
      <c r="E23" s="188">
        <v>949</v>
      </c>
      <c r="F23" s="692">
        <f>E23/(E6-E28)</f>
        <v>2.3511631940143201E-2</v>
      </c>
      <c r="G23" s="59">
        <v>406</v>
      </c>
      <c r="H23" s="59">
        <v>543</v>
      </c>
      <c r="I23" s="188">
        <v>905</v>
      </c>
      <c r="J23" s="692">
        <f>I23/(I6-I28)</f>
        <v>2.1299129206872207E-2</v>
      </c>
      <c r="K23" s="59">
        <v>362</v>
      </c>
      <c r="L23" s="59">
        <v>543</v>
      </c>
      <c r="M23" s="47"/>
      <c r="N23" s="697"/>
    </row>
    <row r="24" spans="2:15" s="10" customFormat="1" ht="25.5" customHeight="1">
      <c r="B24" s="63"/>
      <c r="C24" s="66" t="s">
        <v>363</v>
      </c>
      <c r="D24" s="42"/>
      <c r="E24" s="188">
        <v>935</v>
      </c>
      <c r="F24" s="692">
        <f>E24/(E6-E28)</f>
        <v>2.3164779624903997E-2</v>
      </c>
      <c r="G24" s="59">
        <v>563</v>
      </c>
      <c r="H24" s="59">
        <v>372</v>
      </c>
      <c r="I24" s="188">
        <v>986</v>
      </c>
      <c r="J24" s="692">
        <f>I24/(I6-I28)</f>
        <v>2.3205460108260766E-2</v>
      </c>
      <c r="K24" s="59">
        <v>598</v>
      </c>
      <c r="L24" s="59">
        <v>388</v>
      </c>
      <c r="M24" s="47"/>
      <c r="N24" s="697"/>
    </row>
    <row r="25" spans="2:15" s="10" customFormat="1" ht="25.5" customHeight="1">
      <c r="B25" s="63"/>
      <c r="C25" s="66" t="s">
        <v>364</v>
      </c>
      <c r="D25" s="42"/>
      <c r="E25" s="188">
        <v>15547</v>
      </c>
      <c r="F25" s="692">
        <f>E25/(E6-E28)</f>
        <v>0.38517949607313628</v>
      </c>
      <c r="G25" s="59">
        <v>6519</v>
      </c>
      <c r="H25" s="59">
        <v>9028</v>
      </c>
      <c r="I25" s="188">
        <v>16755</v>
      </c>
      <c r="J25" s="692">
        <f>I25/(I6-I28)</f>
        <v>0.39432807719463403</v>
      </c>
      <c r="K25" s="59">
        <v>6675</v>
      </c>
      <c r="L25" s="59">
        <v>10080</v>
      </c>
      <c r="M25" s="47"/>
      <c r="N25" s="697"/>
    </row>
    <row r="26" spans="2:15" s="10" customFormat="1" ht="25.5" customHeight="1">
      <c r="B26" s="63"/>
      <c r="C26" s="66" t="s">
        <v>365</v>
      </c>
      <c r="D26" s="42"/>
      <c r="E26" s="188">
        <v>1131</v>
      </c>
      <c r="F26" s="692">
        <f>E26/(E6-E28)</f>
        <v>2.8020712038252855E-2</v>
      </c>
      <c r="G26" s="59">
        <v>767</v>
      </c>
      <c r="H26" s="59">
        <v>364</v>
      </c>
      <c r="I26" s="188">
        <v>1146</v>
      </c>
      <c r="J26" s="692">
        <f>I26/(I6-I28)</f>
        <v>2.6971052012238175E-2</v>
      </c>
      <c r="K26" s="59">
        <v>747</v>
      </c>
      <c r="L26" s="59">
        <v>399</v>
      </c>
      <c r="M26" s="47"/>
      <c r="N26" s="697"/>
    </row>
    <row r="27" spans="2:15" s="10" customFormat="1" ht="25.5" customHeight="1">
      <c r="B27" s="63"/>
      <c r="C27" s="66"/>
      <c r="D27" s="42"/>
      <c r="E27" s="188"/>
      <c r="F27" s="692"/>
      <c r="G27" s="59"/>
      <c r="H27" s="59"/>
      <c r="I27" s="188"/>
      <c r="J27" s="692"/>
      <c r="K27" s="59"/>
      <c r="L27" s="59"/>
      <c r="M27" s="47"/>
      <c r="N27" s="697"/>
    </row>
    <row r="28" spans="2:15" s="10" customFormat="1" ht="25.5" customHeight="1">
      <c r="B28" s="70"/>
      <c r="C28" s="71" t="s">
        <v>366</v>
      </c>
      <c r="D28" s="43"/>
      <c r="E28" s="691">
        <v>1765</v>
      </c>
      <c r="F28" s="693">
        <f>E28/E6</f>
        <v>4.1896126091910367E-2</v>
      </c>
      <c r="G28" s="60">
        <v>1012</v>
      </c>
      <c r="H28" s="60">
        <v>753</v>
      </c>
      <c r="I28" s="691">
        <v>945</v>
      </c>
      <c r="J28" s="693">
        <f>I28/I6</f>
        <v>2.1756647864625302E-2</v>
      </c>
      <c r="K28" s="60">
        <v>433</v>
      </c>
      <c r="L28" s="60">
        <v>512</v>
      </c>
      <c r="M28" s="47"/>
      <c r="N28" s="697"/>
    </row>
    <row r="29" spans="2:15" s="10" customFormat="1" ht="25.5" customHeight="1">
      <c r="B29" s="14"/>
      <c r="C29" s="23" t="s">
        <v>1062</v>
      </c>
      <c r="D29" s="65"/>
      <c r="E29" s="189"/>
      <c r="F29" s="699"/>
      <c r="G29" s="153"/>
      <c r="H29" s="153"/>
      <c r="I29" s="189"/>
      <c r="J29" s="700"/>
      <c r="K29" s="153"/>
      <c r="L29" s="153"/>
      <c r="M29" s="47"/>
      <c r="N29" s="697"/>
    </row>
    <row r="30" spans="2:15" s="39" customFormat="1" ht="24" customHeight="1">
      <c r="C30" s="29"/>
      <c r="D30" s="29"/>
      <c r="E30" s="61"/>
      <c r="F30" s="54"/>
      <c r="G30" s="61"/>
      <c r="H30" s="61"/>
      <c r="I30" s="688"/>
      <c r="J30" s="688"/>
      <c r="K30" s="683"/>
      <c r="L30" s="689" t="s">
        <v>352</v>
      </c>
      <c r="M30" s="45"/>
      <c r="N30" s="694"/>
      <c r="O30"/>
    </row>
    <row r="31" spans="2:15" s="39" customFormat="1" ht="24" customHeight="1">
      <c r="C31" s="41"/>
      <c r="D31" s="41"/>
      <c r="E31" s="62"/>
      <c r="F31" s="55"/>
      <c r="G31" s="62"/>
      <c r="H31" s="62"/>
      <c r="I31" s="690"/>
      <c r="J31" s="690"/>
      <c r="K31" s="690"/>
      <c r="L31" s="683"/>
      <c r="M31" s="45"/>
      <c r="N31" s="694"/>
      <c r="O31"/>
    </row>
    <row r="32" spans="2:15" s="39" customFormat="1">
      <c r="C32" s="31"/>
      <c r="D32" s="31"/>
      <c r="E32" s="56"/>
      <c r="F32" s="52"/>
      <c r="G32" s="56"/>
      <c r="H32" s="56"/>
      <c r="I32" s="682"/>
      <c r="J32" s="682"/>
      <c r="K32" s="682"/>
      <c r="L32" s="683"/>
      <c r="M32" s="45"/>
      <c r="N32" s="694"/>
      <c r="O32"/>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30"/>
  <sheetViews>
    <sheetView view="pageBreakPreview" zoomScaleNormal="100" zoomScaleSheetLayoutView="100" workbookViewId="0">
      <selection activeCell="B15" sqref="B15"/>
    </sheetView>
  </sheetViews>
  <sheetFormatPr defaultRowHeight="13.5"/>
  <cols>
    <col min="1" max="1" width="0.625" style="123" customWidth="1"/>
    <col min="2" max="2" width="5.625" style="123" customWidth="1"/>
    <col min="3" max="3" width="8.625" style="123" customWidth="1"/>
    <col min="4" max="6" width="6.625" style="123" customWidth="1"/>
    <col min="7" max="7" width="6.625" style="91" customWidth="1"/>
    <col min="8" max="9" width="3.625" style="91" customWidth="1"/>
    <col min="10" max="10" width="6.625" style="91" customWidth="1"/>
    <col min="11" max="11" width="10.125" style="91" customWidth="1"/>
    <col min="12" max="13" width="10.125" style="92" customWidth="1"/>
    <col min="14" max="14" width="10.125" style="124" customWidth="1"/>
    <col min="15" max="15" width="10.125" style="93" customWidth="1"/>
    <col min="16" max="16" width="6" style="123" customWidth="1"/>
    <col min="17" max="16384" width="9" style="123"/>
  </cols>
  <sheetData>
    <row r="1" spans="2:17" ht="28.5" customHeight="1"/>
    <row r="2" spans="2:17" ht="17.25" customHeight="1">
      <c r="B2" s="123" t="s">
        <v>994</v>
      </c>
    </row>
    <row r="3" spans="2:17" s="94" customFormat="1" ht="17.25" customHeight="1">
      <c r="E3" s="95"/>
      <c r="F3" s="95"/>
      <c r="G3" s="96"/>
      <c r="H3" s="96"/>
      <c r="I3" s="96"/>
      <c r="J3" s="91"/>
      <c r="K3" s="96"/>
      <c r="L3" s="97"/>
      <c r="M3" s="91" t="s">
        <v>1317</v>
      </c>
      <c r="N3" s="125"/>
      <c r="O3" s="98"/>
    </row>
    <row r="4" spans="2:17" ht="57" customHeight="1">
      <c r="B4" s="1182"/>
      <c r="C4" s="1183"/>
      <c r="D4" s="1183"/>
      <c r="E4" s="1183"/>
      <c r="F4" s="1184"/>
      <c r="G4" s="1191" t="s">
        <v>337</v>
      </c>
      <c r="H4" s="1192"/>
      <c r="I4" s="1191" t="s">
        <v>373</v>
      </c>
      <c r="J4" s="1192"/>
      <c r="K4" s="99" t="s">
        <v>374</v>
      </c>
      <c r="L4" s="99" t="s">
        <v>375</v>
      </c>
      <c r="M4" s="99" t="s">
        <v>376</v>
      </c>
      <c r="N4" s="100"/>
      <c r="O4" s="101"/>
      <c r="P4" s="102"/>
    </row>
    <row r="5" spans="2:17" s="132" customFormat="1" ht="25.5" customHeight="1">
      <c r="B5" s="126" t="s">
        <v>377</v>
      </c>
      <c r="C5" s="127"/>
      <c r="D5" s="127"/>
      <c r="E5" s="128"/>
      <c r="F5" s="129"/>
      <c r="G5" s="1169">
        <v>35698</v>
      </c>
      <c r="H5" s="1170"/>
      <c r="I5" s="1169">
        <v>21048</v>
      </c>
      <c r="J5" s="1170"/>
      <c r="K5" s="110">
        <v>318</v>
      </c>
      <c r="L5" s="110">
        <v>14303</v>
      </c>
      <c r="M5" s="110">
        <v>29</v>
      </c>
      <c r="N5" s="130"/>
      <c r="O5" s="104"/>
      <c r="P5" s="131"/>
    </row>
    <row r="6" spans="2:17" s="132" customFormat="1" ht="25.5" customHeight="1">
      <c r="B6" s="135" t="s">
        <v>482</v>
      </c>
      <c r="C6" s="131"/>
      <c r="D6" s="133"/>
      <c r="E6" s="131"/>
      <c r="F6" s="134"/>
      <c r="G6" s="1171">
        <v>35398</v>
      </c>
      <c r="H6" s="1172"/>
      <c r="I6" s="1171">
        <v>20895</v>
      </c>
      <c r="J6" s="1172"/>
      <c r="K6" s="110">
        <v>315</v>
      </c>
      <c r="L6" s="110">
        <v>14161</v>
      </c>
      <c r="M6" s="110">
        <v>27</v>
      </c>
      <c r="N6" s="130"/>
      <c r="O6" s="104"/>
      <c r="P6" s="131"/>
    </row>
    <row r="7" spans="2:17" s="132" customFormat="1" ht="25.5" customHeight="1">
      <c r="B7" s="135"/>
      <c r="C7" s="133" t="s">
        <v>378</v>
      </c>
      <c r="D7" s="131"/>
      <c r="E7" s="131"/>
      <c r="F7" s="134"/>
      <c r="G7" s="1171">
        <v>25130</v>
      </c>
      <c r="H7" s="1172"/>
      <c r="I7" s="1171">
        <v>20528</v>
      </c>
      <c r="J7" s="1172"/>
      <c r="K7" s="110">
        <v>42</v>
      </c>
      <c r="L7" s="110">
        <v>4548</v>
      </c>
      <c r="M7" s="110">
        <v>12</v>
      </c>
      <c r="N7" s="130"/>
      <c r="O7" s="104"/>
      <c r="P7" s="131"/>
    </row>
    <row r="8" spans="2:17" s="132" customFormat="1" ht="25.5" customHeight="1">
      <c r="B8" s="135"/>
      <c r="C8" s="133" t="s">
        <v>1063</v>
      </c>
      <c r="D8" s="131"/>
      <c r="E8" s="131"/>
      <c r="F8" s="134"/>
      <c r="G8" s="1180">
        <v>276</v>
      </c>
      <c r="H8" s="1181"/>
      <c r="I8" s="1180">
        <v>0</v>
      </c>
      <c r="J8" s="1181"/>
      <c r="K8" s="103">
        <v>0</v>
      </c>
      <c r="L8" s="103">
        <v>276</v>
      </c>
      <c r="M8" s="103">
        <v>0</v>
      </c>
      <c r="N8" s="130"/>
      <c r="O8" s="104"/>
      <c r="P8" s="131"/>
    </row>
    <row r="9" spans="2:17" s="132" customFormat="1" ht="25.5" customHeight="1">
      <c r="B9" s="135"/>
      <c r="C9" s="133" t="s">
        <v>379</v>
      </c>
      <c r="D9" s="131"/>
      <c r="E9" s="131"/>
      <c r="F9" s="134"/>
      <c r="G9" s="1171">
        <v>9176</v>
      </c>
      <c r="H9" s="1172"/>
      <c r="I9" s="1171">
        <v>306</v>
      </c>
      <c r="J9" s="1172"/>
      <c r="K9" s="110">
        <v>252</v>
      </c>
      <c r="L9" s="110">
        <v>8610</v>
      </c>
      <c r="M9" s="110">
        <v>8</v>
      </c>
      <c r="N9" s="130"/>
      <c r="O9" s="104"/>
      <c r="P9" s="131"/>
    </row>
    <row r="10" spans="2:17" s="132" customFormat="1" ht="25.5" customHeight="1">
      <c r="B10" s="135"/>
      <c r="C10" s="133" t="s">
        <v>380</v>
      </c>
      <c r="D10" s="131"/>
      <c r="E10" s="131"/>
      <c r="F10" s="134"/>
      <c r="G10" s="1171">
        <v>816</v>
      </c>
      <c r="H10" s="1172"/>
      <c r="I10" s="1171">
        <v>61</v>
      </c>
      <c r="J10" s="1172"/>
      <c r="K10" s="110">
        <v>21</v>
      </c>
      <c r="L10" s="110">
        <v>727</v>
      </c>
      <c r="M10" s="110">
        <v>7</v>
      </c>
      <c r="N10" s="130"/>
      <c r="O10" s="104"/>
      <c r="P10" s="131"/>
    </row>
    <row r="11" spans="2:17" s="132" customFormat="1" ht="25.5" customHeight="1">
      <c r="B11" s="302" t="s">
        <v>483</v>
      </c>
      <c r="C11" s="136"/>
      <c r="D11" s="136"/>
      <c r="E11" s="137"/>
      <c r="F11" s="138"/>
      <c r="G11" s="1178">
        <v>300</v>
      </c>
      <c r="H11" s="1179"/>
      <c r="I11" s="1178">
        <v>153</v>
      </c>
      <c r="J11" s="1179"/>
      <c r="K11" s="111">
        <v>3</v>
      </c>
      <c r="L11" s="111">
        <v>142</v>
      </c>
      <c r="M11" s="111">
        <v>2</v>
      </c>
      <c r="N11" s="130"/>
      <c r="O11" s="104"/>
      <c r="P11" s="131"/>
    </row>
    <row r="12" spans="2:17" s="124" customFormat="1" ht="24" customHeight="1">
      <c r="E12" s="105"/>
      <c r="F12" s="105"/>
      <c r="G12" s="106"/>
      <c r="H12" s="106"/>
      <c r="I12" s="106"/>
      <c r="J12" s="106"/>
      <c r="K12" s="106"/>
      <c r="L12" s="107"/>
      <c r="M12" s="119" t="s">
        <v>352</v>
      </c>
      <c r="O12" s="93"/>
      <c r="P12" s="123"/>
      <c r="Q12" s="123"/>
    </row>
    <row r="13" spans="2:17" s="124" customFormat="1" ht="24" customHeight="1">
      <c r="E13" s="108"/>
      <c r="F13" s="108"/>
      <c r="G13" s="139"/>
      <c r="H13" s="139"/>
      <c r="I13" s="139"/>
      <c r="J13" s="139"/>
      <c r="K13" s="139"/>
      <c r="L13" s="140"/>
      <c r="M13" s="140"/>
      <c r="O13" s="93"/>
      <c r="P13" s="123"/>
      <c r="Q13" s="123"/>
    </row>
    <row r="14" spans="2:17" ht="28.5" customHeight="1"/>
    <row r="15" spans="2:17" ht="17.25" customHeight="1">
      <c r="B15" s="123" t="s">
        <v>1398</v>
      </c>
    </row>
    <row r="16" spans="2:17" s="94" customFormat="1" ht="17.25" customHeight="1">
      <c r="E16" s="95"/>
      <c r="F16" s="95"/>
      <c r="G16" s="96"/>
      <c r="H16" s="96"/>
      <c r="I16" s="96"/>
      <c r="J16" s="91"/>
      <c r="K16" s="96"/>
      <c r="L16" s="97"/>
      <c r="M16" s="91" t="s">
        <v>478</v>
      </c>
      <c r="N16" s="125"/>
      <c r="O16" s="98"/>
    </row>
    <row r="17" spans="2:17" ht="46.5" customHeight="1">
      <c r="B17" s="1193" t="s">
        <v>485</v>
      </c>
      <c r="C17" s="1195" t="s">
        <v>963</v>
      </c>
      <c r="D17" s="1188" t="s">
        <v>479</v>
      </c>
      <c r="E17" s="1189"/>
      <c r="F17" s="1190"/>
      <c r="G17" s="1185" t="s">
        <v>480</v>
      </c>
      <c r="H17" s="1186"/>
      <c r="I17" s="1186"/>
      <c r="J17" s="1187"/>
      <c r="K17" s="1167" t="s">
        <v>484</v>
      </c>
      <c r="L17" s="1167" t="s">
        <v>964</v>
      </c>
      <c r="M17" s="1167" t="s">
        <v>481</v>
      </c>
      <c r="N17" s="100"/>
      <c r="O17" s="101"/>
      <c r="P17" s="102"/>
    </row>
    <row r="18" spans="2:17" s="142" customFormat="1" ht="27" customHeight="1">
      <c r="B18" s="1194"/>
      <c r="C18" s="1196"/>
      <c r="D18" s="141" t="s">
        <v>486</v>
      </c>
      <c r="E18" s="141" t="s">
        <v>487</v>
      </c>
      <c r="F18" s="141" t="s">
        <v>488</v>
      </c>
      <c r="G18" s="141" t="s">
        <v>486</v>
      </c>
      <c r="H18" s="1175" t="s">
        <v>487</v>
      </c>
      <c r="I18" s="1175"/>
      <c r="J18" s="141" t="s">
        <v>488</v>
      </c>
      <c r="K18" s="1168"/>
      <c r="L18" s="1168"/>
      <c r="M18" s="1168"/>
      <c r="N18" s="112"/>
      <c r="O18" s="113"/>
      <c r="P18" s="114"/>
    </row>
    <row r="19" spans="2:17" s="146" customFormat="1" ht="25.5" customHeight="1">
      <c r="B19" s="143" t="s">
        <v>1386</v>
      </c>
      <c r="C19" s="346">
        <v>32736</v>
      </c>
      <c r="D19" s="347">
        <v>9489</v>
      </c>
      <c r="E19" s="347">
        <v>7712</v>
      </c>
      <c r="F19" s="347">
        <v>1777</v>
      </c>
      <c r="G19" s="347">
        <v>10564</v>
      </c>
      <c r="H19" s="1173">
        <v>2638</v>
      </c>
      <c r="I19" s="1174"/>
      <c r="J19" s="347">
        <v>7926</v>
      </c>
      <c r="K19" s="347">
        <f t="shared" ref="K19:K26" si="0">G19-D19</f>
        <v>1075</v>
      </c>
      <c r="L19" s="347">
        <f t="shared" ref="L19:L26" si="1">C19+K19</f>
        <v>33811</v>
      </c>
      <c r="M19" s="350">
        <f t="shared" ref="M19:M26" si="2">(L19/C19)*100</f>
        <v>103.28384652981428</v>
      </c>
      <c r="N19" s="144"/>
      <c r="O19" s="115"/>
      <c r="P19" s="145"/>
    </row>
    <row r="20" spans="2:17" s="146" customFormat="1" ht="25.5" customHeight="1">
      <c r="B20" s="147" t="s">
        <v>1387</v>
      </c>
      <c r="C20" s="348">
        <v>40996</v>
      </c>
      <c r="D20" s="349">
        <v>12793</v>
      </c>
      <c r="E20" s="349">
        <v>10559</v>
      </c>
      <c r="F20" s="349">
        <v>2234</v>
      </c>
      <c r="G20" s="349">
        <v>14933</v>
      </c>
      <c r="H20" s="1165">
        <v>4362</v>
      </c>
      <c r="I20" s="1166"/>
      <c r="J20" s="349">
        <v>10571</v>
      </c>
      <c r="K20" s="349">
        <f t="shared" si="0"/>
        <v>2140</v>
      </c>
      <c r="L20" s="349">
        <f t="shared" si="1"/>
        <v>43136</v>
      </c>
      <c r="M20" s="351">
        <f t="shared" si="2"/>
        <v>105.22002146550884</v>
      </c>
      <c r="N20" s="144"/>
      <c r="O20" s="115"/>
      <c r="P20" s="145"/>
    </row>
    <row r="21" spans="2:17" s="146" customFormat="1" ht="25.5" customHeight="1">
      <c r="B21" s="147" t="s">
        <v>1388</v>
      </c>
      <c r="C21" s="348">
        <v>44798</v>
      </c>
      <c r="D21" s="349">
        <v>15528</v>
      </c>
      <c r="E21" s="349">
        <v>12648</v>
      </c>
      <c r="F21" s="349">
        <v>2880</v>
      </c>
      <c r="G21" s="349">
        <v>18495</v>
      </c>
      <c r="H21" s="1165">
        <v>5984</v>
      </c>
      <c r="I21" s="1166"/>
      <c r="J21" s="349">
        <v>12511</v>
      </c>
      <c r="K21" s="349">
        <f t="shared" si="0"/>
        <v>2967</v>
      </c>
      <c r="L21" s="349">
        <f t="shared" si="1"/>
        <v>47765</v>
      </c>
      <c r="M21" s="351">
        <f t="shared" si="2"/>
        <v>106.62306352962186</v>
      </c>
      <c r="N21" s="144"/>
      <c r="O21" s="115"/>
      <c r="P21" s="145"/>
    </row>
    <row r="22" spans="2:17" s="146" customFormat="1" ht="25.5" customHeight="1">
      <c r="B22" s="147" t="s">
        <v>1389</v>
      </c>
      <c r="C22" s="348">
        <v>50255</v>
      </c>
      <c r="D22" s="349">
        <v>19813</v>
      </c>
      <c r="E22" s="349">
        <v>16054</v>
      </c>
      <c r="F22" s="349">
        <v>3759</v>
      </c>
      <c r="G22" s="349">
        <v>25236</v>
      </c>
      <c r="H22" s="1165">
        <v>9635</v>
      </c>
      <c r="I22" s="1166"/>
      <c r="J22" s="349">
        <v>15601</v>
      </c>
      <c r="K22" s="349">
        <f t="shared" si="0"/>
        <v>5423</v>
      </c>
      <c r="L22" s="349">
        <f t="shared" si="1"/>
        <v>55678</v>
      </c>
      <c r="M22" s="351">
        <f t="shared" si="2"/>
        <v>110.79096607302756</v>
      </c>
      <c r="N22" s="144"/>
      <c r="O22" s="115"/>
      <c r="P22" s="145"/>
    </row>
    <row r="23" spans="2:17" s="146" customFormat="1" ht="25.5" customHeight="1">
      <c r="B23" s="147" t="s">
        <v>1390</v>
      </c>
      <c r="C23" s="348">
        <v>60307</v>
      </c>
      <c r="D23" s="349">
        <v>24795</v>
      </c>
      <c r="E23" s="349">
        <v>21143</v>
      </c>
      <c r="F23" s="349">
        <v>3652</v>
      </c>
      <c r="G23" s="349">
        <v>27365</v>
      </c>
      <c r="H23" s="1165">
        <v>13057</v>
      </c>
      <c r="I23" s="1166"/>
      <c r="J23" s="349">
        <v>14308</v>
      </c>
      <c r="K23" s="349">
        <f t="shared" si="0"/>
        <v>2570</v>
      </c>
      <c r="L23" s="349">
        <f t="shared" si="1"/>
        <v>62877</v>
      </c>
      <c r="M23" s="351">
        <f t="shared" si="2"/>
        <v>104.26152851244466</v>
      </c>
      <c r="N23" s="144"/>
      <c r="O23" s="115"/>
      <c r="P23" s="145"/>
    </row>
    <row r="24" spans="2:17" s="146" customFormat="1" ht="25.5" customHeight="1">
      <c r="B24" s="147" t="s">
        <v>1391</v>
      </c>
      <c r="C24" s="348">
        <v>70059</v>
      </c>
      <c r="D24" s="349">
        <v>27098</v>
      </c>
      <c r="E24" s="349">
        <v>23865</v>
      </c>
      <c r="F24" s="349">
        <v>3233</v>
      </c>
      <c r="G24" s="349">
        <v>27815</v>
      </c>
      <c r="H24" s="1165">
        <v>14942</v>
      </c>
      <c r="I24" s="1166"/>
      <c r="J24" s="349">
        <v>12873</v>
      </c>
      <c r="K24" s="349">
        <f t="shared" si="0"/>
        <v>717</v>
      </c>
      <c r="L24" s="349">
        <f t="shared" si="1"/>
        <v>70776</v>
      </c>
      <c r="M24" s="351">
        <f t="shared" si="2"/>
        <v>101.02342311480324</v>
      </c>
      <c r="N24" s="144"/>
      <c r="O24" s="115"/>
      <c r="P24" s="145"/>
    </row>
    <row r="25" spans="2:17" s="146" customFormat="1" ht="25.5" customHeight="1">
      <c r="B25" s="147" t="s">
        <v>1392</v>
      </c>
      <c r="C25" s="348">
        <v>78399</v>
      </c>
      <c r="D25" s="349">
        <v>28401</v>
      </c>
      <c r="E25" s="349">
        <v>25322</v>
      </c>
      <c r="F25" s="349">
        <v>3079</v>
      </c>
      <c r="G25" s="349">
        <v>27674</v>
      </c>
      <c r="H25" s="1165">
        <v>16381</v>
      </c>
      <c r="I25" s="1166"/>
      <c r="J25" s="349">
        <v>11293</v>
      </c>
      <c r="K25" s="349">
        <f t="shared" si="0"/>
        <v>-727</v>
      </c>
      <c r="L25" s="349">
        <f t="shared" si="1"/>
        <v>77672</v>
      </c>
      <c r="M25" s="351">
        <f t="shared" si="2"/>
        <v>99.072692253727723</v>
      </c>
      <c r="N25" s="144"/>
      <c r="O25" s="115"/>
      <c r="P25" s="145"/>
    </row>
    <row r="26" spans="2:17" s="116" customFormat="1" ht="24" customHeight="1">
      <c r="B26" s="147" t="s">
        <v>1393</v>
      </c>
      <c r="C26" s="348">
        <v>84237</v>
      </c>
      <c r="D26" s="349">
        <v>29503</v>
      </c>
      <c r="E26" s="349">
        <v>26184</v>
      </c>
      <c r="F26" s="349">
        <v>3319</v>
      </c>
      <c r="G26" s="349">
        <v>29221</v>
      </c>
      <c r="H26" s="1165">
        <v>18086</v>
      </c>
      <c r="I26" s="1166"/>
      <c r="J26" s="349">
        <v>11135</v>
      </c>
      <c r="K26" s="349">
        <f t="shared" si="0"/>
        <v>-282</v>
      </c>
      <c r="L26" s="349">
        <f t="shared" si="1"/>
        <v>83955</v>
      </c>
      <c r="M26" s="351">
        <f t="shared" si="2"/>
        <v>99.665230243242277</v>
      </c>
      <c r="O26" s="117"/>
      <c r="P26" s="118"/>
      <c r="Q26" s="118"/>
    </row>
    <row r="27" spans="2:17" s="116" customFormat="1" ht="24" customHeight="1">
      <c r="B27" s="147" t="s">
        <v>1394</v>
      </c>
      <c r="C27" s="1050">
        <v>87977</v>
      </c>
      <c r="D27" s="349">
        <v>32193</v>
      </c>
      <c r="E27" s="349">
        <v>28466</v>
      </c>
      <c r="F27" s="349">
        <v>3727</v>
      </c>
      <c r="G27" s="349">
        <v>28766</v>
      </c>
      <c r="H27" s="1165">
        <v>18879</v>
      </c>
      <c r="I27" s="1166"/>
      <c r="J27" s="349">
        <v>9887</v>
      </c>
      <c r="K27" s="349">
        <v>-3427</v>
      </c>
      <c r="L27" s="349">
        <v>84550</v>
      </c>
      <c r="M27" s="351">
        <v>96.104663718926545</v>
      </c>
      <c r="O27" s="117"/>
      <c r="P27" s="118"/>
      <c r="Q27" s="118"/>
    </row>
    <row r="28" spans="2:17" s="116" customFormat="1" ht="24" customHeight="1">
      <c r="B28" s="713" t="s">
        <v>1395</v>
      </c>
      <c r="C28" s="1052">
        <v>91520</v>
      </c>
      <c r="D28" s="714">
        <v>32429</v>
      </c>
      <c r="E28" s="714">
        <v>29194</v>
      </c>
      <c r="F28" s="714">
        <v>3235</v>
      </c>
      <c r="G28" s="714">
        <v>24903</v>
      </c>
      <c r="H28" s="1176">
        <v>17971</v>
      </c>
      <c r="I28" s="1177"/>
      <c r="J28" s="714">
        <v>6932</v>
      </c>
      <c r="K28" s="714">
        <v>-7526</v>
      </c>
      <c r="L28" s="714">
        <v>83994</v>
      </c>
      <c r="M28" s="715">
        <v>91.8</v>
      </c>
      <c r="O28" s="117"/>
      <c r="P28" s="118"/>
      <c r="Q28" s="118"/>
    </row>
    <row r="29" spans="2:17" s="124" customFormat="1" ht="24" customHeight="1">
      <c r="E29" s="108"/>
      <c r="F29" s="108"/>
      <c r="G29" s="139"/>
      <c r="H29" s="139"/>
      <c r="I29" s="139"/>
      <c r="J29" s="139"/>
      <c r="K29" s="139"/>
      <c r="L29" s="140"/>
      <c r="M29" s="119" t="s">
        <v>352</v>
      </c>
      <c r="O29" s="93"/>
      <c r="P29" s="123"/>
      <c r="Q29" s="123"/>
    </row>
    <row r="30" spans="2:17" s="124" customFormat="1" ht="24" customHeight="1">
      <c r="B30" s="1053"/>
      <c r="E30" s="109"/>
      <c r="F30" s="109"/>
      <c r="G30" s="91"/>
      <c r="H30" s="91"/>
      <c r="I30" s="91"/>
      <c r="J30" s="91"/>
      <c r="K30" s="139"/>
      <c r="L30" s="92"/>
      <c r="M30" s="92"/>
      <c r="O30" s="93"/>
      <c r="P30" s="123"/>
      <c r="Q30" s="123"/>
    </row>
  </sheetData>
  <mergeCells count="35">
    <mergeCell ref="B4:F4"/>
    <mergeCell ref="G17:J17"/>
    <mergeCell ref="D17:F17"/>
    <mergeCell ref="I4:J4"/>
    <mergeCell ref="G4:H4"/>
    <mergeCell ref="B17:B18"/>
    <mergeCell ref="C17:C18"/>
    <mergeCell ref="H28:I28"/>
    <mergeCell ref="I11:J11"/>
    <mergeCell ref="I10:J10"/>
    <mergeCell ref="I9:J9"/>
    <mergeCell ref="I8:J8"/>
    <mergeCell ref="G11:H11"/>
    <mergeCell ref="G10:H10"/>
    <mergeCell ref="G9:H9"/>
    <mergeCell ref="G8:H8"/>
    <mergeCell ref="H26:I26"/>
    <mergeCell ref="H25:I25"/>
    <mergeCell ref="H24:I24"/>
    <mergeCell ref="H23:I23"/>
    <mergeCell ref="H22:I22"/>
    <mergeCell ref="H21:I21"/>
    <mergeCell ref="H20:I20"/>
    <mergeCell ref="H27:I27"/>
    <mergeCell ref="M17:M18"/>
    <mergeCell ref="L17:L18"/>
    <mergeCell ref="K17:K18"/>
    <mergeCell ref="G5:H5"/>
    <mergeCell ref="I7:J7"/>
    <mergeCell ref="I6:J6"/>
    <mergeCell ref="I5:J5"/>
    <mergeCell ref="G7:H7"/>
    <mergeCell ref="G6:H6"/>
    <mergeCell ref="H19:I19"/>
    <mergeCell ref="H18:I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topLeftCell="A16" zoomScaleNormal="100" zoomScaleSheetLayoutView="100" workbookViewId="0">
      <selection activeCell="L35" sqref="L35:L36"/>
    </sheetView>
  </sheetViews>
  <sheetFormatPr defaultRowHeight="13.5"/>
  <cols>
    <col min="1" max="5" width="2.625" style="10" customWidth="1"/>
    <col min="6" max="6" width="6.625" style="10" customWidth="1"/>
    <col min="7" max="7" width="2.625" style="10" customWidth="1"/>
    <col min="8" max="8" width="12.125" style="10" customWidth="1"/>
    <col min="9" max="11" width="12.625" style="56" customWidth="1"/>
    <col min="12" max="12" width="10.125" style="151" customWidth="1"/>
    <col min="13" max="13" width="10.125" style="156" customWidth="1"/>
    <col min="14" max="14" width="6" style="10" customWidth="1"/>
    <col min="15" max="16384" width="9" style="10"/>
  </cols>
  <sheetData>
    <row r="1" spans="1:14" ht="28.5" customHeight="1"/>
    <row r="2" spans="1:14" ht="17.25" customHeight="1">
      <c r="A2" s="10" t="s">
        <v>522</v>
      </c>
    </row>
    <row r="3" spans="1:14" s="157" customFormat="1" ht="17.25" customHeight="1">
      <c r="F3" s="28"/>
      <c r="G3" s="28"/>
      <c r="H3" s="28"/>
      <c r="I3" s="57"/>
      <c r="J3" s="169"/>
      <c r="K3" s="56" t="s">
        <v>1396</v>
      </c>
      <c r="L3" s="158"/>
      <c r="M3" s="159"/>
    </row>
    <row r="4" spans="1:14" ht="34.5" customHeight="1">
      <c r="A4" s="1201" t="s">
        <v>521</v>
      </c>
      <c r="B4" s="1202"/>
      <c r="C4" s="1202"/>
      <c r="D4" s="1202"/>
      <c r="E4" s="1202"/>
      <c r="F4" s="1202"/>
      <c r="G4" s="1202"/>
      <c r="H4" s="1203"/>
      <c r="I4" s="58" t="s">
        <v>337</v>
      </c>
      <c r="J4" s="58" t="s">
        <v>489</v>
      </c>
      <c r="K4" s="173" t="s">
        <v>490</v>
      </c>
      <c r="L4" s="152"/>
      <c r="M4" s="122"/>
      <c r="N4" s="121"/>
    </row>
    <row r="5" spans="1:14" ht="19.5" customHeight="1">
      <c r="A5" s="63" t="s">
        <v>491</v>
      </c>
      <c r="B5" s="14"/>
      <c r="C5" s="14"/>
      <c r="D5" s="14"/>
      <c r="E5" s="14"/>
      <c r="F5" s="66"/>
      <c r="G5" s="66"/>
      <c r="H5" s="42"/>
      <c r="I5" s="59">
        <v>48164</v>
      </c>
      <c r="J5" s="59">
        <v>43435</v>
      </c>
      <c r="K5" s="64">
        <v>4729</v>
      </c>
      <c r="L5" s="40"/>
      <c r="M5" s="47"/>
      <c r="N5" s="14"/>
    </row>
    <row r="6" spans="1:14" ht="19.5" customHeight="1">
      <c r="A6" s="69" t="s">
        <v>492</v>
      </c>
      <c r="B6" s="149"/>
      <c r="C6" s="149"/>
      <c r="D6" s="149"/>
      <c r="E6" s="149"/>
      <c r="F6" s="65"/>
      <c r="G6" s="65"/>
      <c r="H6" s="42"/>
      <c r="I6" s="59">
        <v>14806</v>
      </c>
      <c r="J6" s="59">
        <v>13182</v>
      </c>
      <c r="K6" s="64">
        <v>1624</v>
      </c>
      <c r="L6" s="205"/>
      <c r="M6" s="47"/>
      <c r="N6" s="14"/>
    </row>
    <row r="7" spans="1:14" ht="19.5" customHeight="1">
      <c r="A7" s="1205" t="s">
        <v>493</v>
      </c>
      <c r="B7" s="1198"/>
      <c r="C7" s="1198"/>
      <c r="D7" s="1198"/>
      <c r="E7" s="1206"/>
      <c r="F7" s="1206"/>
      <c r="G7" s="14"/>
      <c r="H7" s="42"/>
      <c r="I7" s="59">
        <v>33358</v>
      </c>
      <c r="J7" s="59">
        <v>30253</v>
      </c>
      <c r="K7" s="59">
        <v>3105</v>
      </c>
      <c r="L7" s="205"/>
      <c r="M7" s="47"/>
      <c r="N7" s="14"/>
    </row>
    <row r="8" spans="1:14" ht="19.5" customHeight="1">
      <c r="A8" s="69"/>
      <c r="B8" s="1198" t="s">
        <v>494</v>
      </c>
      <c r="C8" s="1198"/>
      <c r="D8" s="1198"/>
      <c r="E8" s="1198"/>
      <c r="F8" s="66"/>
      <c r="G8" s="66"/>
      <c r="H8" s="42"/>
      <c r="I8" s="59">
        <v>31923</v>
      </c>
      <c r="J8" s="64">
        <v>28968</v>
      </c>
      <c r="K8" s="64">
        <v>2955</v>
      </c>
      <c r="L8" s="40"/>
      <c r="M8" s="47"/>
      <c r="N8" s="14"/>
    </row>
    <row r="9" spans="1:14" ht="19.5" customHeight="1">
      <c r="A9" s="69"/>
      <c r="B9" s="149"/>
      <c r="C9" s="1198" t="s">
        <v>495</v>
      </c>
      <c r="D9" s="1198"/>
      <c r="E9" s="1198"/>
      <c r="F9" s="1198"/>
      <c r="G9" s="1198"/>
      <c r="H9" s="42"/>
      <c r="I9" s="59">
        <v>15953</v>
      </c>
      <c r="J9" s="64">
        <v>13861</v>
      </c>
      <c r="K9" s="64">
        <v>2092</v>
      </c>
      <c r="L9" s="40"/>
      <c r="M9" s="47"/>
      <c r="N9" s="14"/>
    </row>
    <row r="10" spans="1:14" ht="19.5" customHeight="1">
      <c r="A10" s="69"/>
      <c r="B10" s="149"/>
      <c r="C10" s="149"/>
      <c r="D10" s="1198" t="s">
        <v>496</v>
      </c>
      <c r="E10" s="1198"/>
      <c r="F10" s="1198"/>
      <c r="G10" s="66"/>
      <c r="H10" s="42"/>
      <c r="I10" s="59">
        <v>1467</v>
      </c>
      <c r="J10" s="59">
        <v>1018</v>
      </c>
      <c r="K10" s="64">
        <v>449</v>
      </c>
      <c r="L10" s="40"/>
      <c r="M10" s="47"/>
      <c r="N10" s="14"/>
    </row>
    <row r="11" spans="1:14" ht="19.5" customHeight="1">
      <c r="A11" s="69"/>
      <c r="B11" s="149"/>
      <c r="C11" s="149"/>
      <c r="D11" s="1198" t="s">
        <v>497</v>
      </c>
      <c r="E11" s="1198"/>
      <c r="F11" s="1198"/>
      <c r="G11" s="66"/>
      <c r="H11" s="42"/>
      <c r="I11" s="59">
        <v>832</v>
      </c>
      <c r="J11" s="59">
        <v>676</v>
      </c>
      <c r="K11" s="64">
        <v>156</v>
      </c>
      <c r="L11" s="40"/>
      <c r="M11" s="47"/>
      <c r="N11" s="14"/>
    </row>
    <row r="12" spans="1:14" ht="19.5" customHeight="1">
      <c r="A12" s="69"/>
      <c r="B12" s="149"/>
      <c r="C12" s="149"/>
      <c r="D12" s="1198" t="s">
        <v>498</v>
      </c>
      <c r="E12" s="1198"/>
      <c r="F12" s="1198"/>
      <c r="G12" s="66"/>
      <c r="H12" s="42"/>
      <c r="I12" s="59">
        <v>244</v>
      </c>
      <c r="J12" s="59">
        <v>224</v>
      </c>
      <c r="K12" s="64">
        <v>20</v>
      </c>
      <c r="L12" s="40"/>
      <c r="M12" s="47"/>
      <c r="N12" s="14"/>
    </row>
    <row r="13" spans="1:14" ht="19.5" customHeight="1">
      <c r="A13" s="69"/>
      <c r="B13" s="149"/>
      <c r="C13" s="149"/>
      <c r="D13" s="1198" t="s">
        <v>499</v>
      </c>
      <c r="E13" s="1198"/>
      <c r="F13" s="1198"/>
      <c r="G13" s="66"/>
      <c r="H13" s="42"/>
      <c r="I13" s="59">
        <v>439</v>
      </c>
      <c r="J13" s="59">
        <v>406</v>
      </c>
      <c r="K13" s="64">
        <v>33</v>
      </c>
      <c r="L13" s="40"/>
      <c r="M13" s="47"/>
      <c r="N13" s="14"/>
    </row>
    <row r="14" spans="1:14" ht="19.5" customHeight="1">
      <c r="A14" s="69"/>
      <c r="B14" s="149"/>
      <c r="C14" s="149"/>
      <c r="D14" s="1198" t="s">
        <v>500</v>
      </c>
      <c r="E14" s="1198"/>
      <c r="F14" s="1198"/>
      <c r="G14" s="66"/>
      <c r="H14" s="42"/>
      <c r="I14" s="59">
        <v>1464</v>
      </c>
      <c r="J14" s="59">
        <v>1319</v>
      </c>
      <c r="K14" s="64">
        <v>145</v>
      </c>
      <c r="L14" s="40"/>
      <c r="M14" s="47"/>
      <c r="N14" s="14"/>
    </row>
    <row r="15" spans="1:14" ht="19.5" customHeight="1">
      <c r="A15" s="69"/>
      <c r="B15" s="149"/>
      <c r="C15" s="149"/>
      <c r="D15" s="1198" t="s">
        <v>501</v>
      </c>
      <c r="E15" s="1198"/>
      <c r="F15" s="1198"/>
      <c r="G15" s="66"/>
      <c r="H15" s="42"/>
      <c r="I15" s="59">
        <v>3108</v>
      </c>
      <c r="J15" s="59">
        <v>3018</v>
      </c>
      <c r="K15" s="64">
        <v>90</v>
      </c>
      <c r="L15" s="40"/>
      <c r="M15" s="47"/>
      <c r="N15" s="14"/>
    </row>
    <row r="16" spans="1:14" ht="19.5" customHeight="1">
      <c r="A16" s="69"/>
      <c r="B16" s="149"/>
      <c r="C16" s="149"/>
      <c r="D16" s="1198" t="s">
        <v>502</v>
      </c>
      <c r="E16" s="1198"/>
      <c r="F16" s="1198"/>
      <c r="G16" s="66"/>
      <c r="H16" s="42"/>
      <c r="I16" s="59">
        <v>1177</v>
      </c>
      <c r="J16" s="59">
        <v>899</v>
      </c>
      <c r="K16" s="64">
        <v>278</v>
      </c>
      <c r="L16" s="40"/>
      <c r="M16" s="47"/>
      <c r="N16" s="14"/>
    </row>
    <row r="17" spans="1:15" ht="19.5" customHeight="1">
      <c r="A17" s="69"/>
      <c r="B17" s="149"/>
      <c r="C17" s="149"/>
      <c r="D17" s="1198" t="s">
        <v>503</v>
      </c>
      <c r="E17" s="1198"/>
      <c r="F17" s="1198"/>
      <c r="G17" s="66"/>
      <c r="H17" s="42"/>
      <c r="I17" s="59">
        <v>592</v>
      </c>
      <c r="J17" s="59">
        <v>436</v>
      </c>
      <c r="K17" s="64">
        <v>156</v>
      </c>
      <c r="L17" s="40"/>
      <c r="M17" s="47"/>
      <c r="N17" s="14"/>
    </row>
    <row r="18" spans="1:15" ht="19.5" customHeight="1">
      <c r="A18" s="69"/>
      <c r="B18" s="149"/>
      <c r="C18" s="149"/>
      <c r="D18" s="1198" t="s">
        <v>504</v>
      </c>
      <c r="E18" s="1198"/>
      <c r="F18" s="1198"/>
      <c r="G18" s="66"/>
      <c r="H18" s="42"/>
      <c r="I18" s="59">
        <v>376</v>
      </c>
      <c r="J18" s="59">
        <v>314</v>
      </c>
      <c r="K18" s="64">
        <v>62</v>
      </c>
      <c r="L18" s="40"/>
      <c r="M18" s="47"/>
      <c r="N18" s="14"/>
    </row>
    <row r="19" spans="1:15" ht="19.5" customHeight="1">
      <c r="A19" s="69"/>
      <c r="B19" s="149"/>
      <c r="C19" s="149"/>
      <c r="D19" s="1198" t="s">
        <v>505</v>
      </c>
      <c r="E19" s="1198"/>
      <c r="F19" s="1198"/>
      <c r="G19" s="66"/>
      <c r="H19" s="42"/>
      <c r="I19" s="59">
        <v>228</v>
      </c>
      <c r="J19" s="59">
        <v>224</v>
      </c>
      <c r="K19" s="64">
        <v>4</v>
      </c>
      <c r="L19" s="40"/>
      <c r="M19" s="47"/>
      <c r="N19" s="14"/>
    </row>
    <row r="20" spans="1:15" ht="19.5" customHeight="1">
      <c r="A20" s="69"/>
      <c r="B20" s="149"/>
      <c r="C20" s="149"/>
      <c r="D20" s="1198" t="s">
        <v>506</v>
      </c>
      <c r="E20" s="1198"/>
      <c r="F20" s="1198"/>
      <c r="G20" s="66"/>
      <c r="H20" s="42"/>
      <c r="I20" s="59">
        <v>359</v>
      </c>
      <c r="J20" s="59">
        <v>353</v>
      </c>
      <c r="K20" s="64">
        <v>6</v>
      </c>
      <c r="L20" s="40"/>
      <c r="M20" s="47"/>
      <c r="N20" s="14"/>
    </row>
    <row r="21" spans="1:15" ht="19.5" customHeight="1">
      <c r="A21" s="69"/>
      <c r="B21" s="149"/>
      <c r="C21" s="149"/>
      <c r="D21" s="1198" t="s">
        <v>507</v>
      </c>
      <c r="E21" s="1198"/>
      <c r="F21" s="1198"/>
      <c r="G21" s="66"/>
      <c r="H21" s="42"/>
      <c r="I21" s="59">
        <v>334</v>
      </c>
      <c r="J21" s="59">
        <v>312</v>
      </c>
      <c r="K21" s="64">
        <v>22</v>
      </c>
      <c r="L21" s="40"/>
      <c r="M21" s="47"/>
      <c r="N21" s="14"/>
    </row>
    <row r="22" spans="1:15" ht="19.5" customHeight="1">
      <c r="A22" s="63"/>
      <c r="B22" s="14"/>
      <c r="C22" s="14"/>
      <c r="D22" s="1198" t="s">
        <v>508</v>
      </c>
      <c r="E22" s="1198"/>
      <c r="F22" s="1198"/>
      <c r="G22" s="66"/>
      <c r="H22" s="42"/>
      <c r="I22" s="59">
        <v>424</v>
      </c>
      <c r="J22" s="59">
        <v>391</v>
      </c>
      <c r="K22" s="64">
        <v>33</v>
      </c>
      <c r="L22" s="40"/>
      <c r="M22" s="47"/>
      <c r="N22" s="14"/>
    </row>
    <row r="23" spans="1:15" ht="19.5" customHeight="1">
      <c r="A23" s="63"/>
      <c r="B23" s="14"/>
      <c r="C23" s="14"/>
      <c r="D23" s="1198" t="s">
        <v>509</v>
      </c>
      <c r="E23" s="1198"/>
      <c r="F23" s="1198"/>
      <c r="G23" s="66"/>
      <c r="H23" s="42"/>
      <c r="I23" s="59">
        <v>693</v>
      </c>
      <c r="J23" s="59">
        <v>675</v>
      </c>
      <c r="K23" s="64">
        <v>18</v>
      </c>
      <c r="L23" s="40"/>
      <c r="M23" s="47"/>
      <c r="N23" s="14"/>
    </row>
    <row r="24" spans="1:15" ht="19.5" customHeight="1">
      <c r="A24" s="63"/>
      <c r="B24" s="14"/>
      <c r="C24" s="14"/>
      <c r="D24" s="1198" t="s">
        <v>510</v>
      </c>
      <c r="E24" s="1198"/>
      <c r="F24" s="1198"/>
      <c r="G24" s="66"/>
      <c r="H24" s="42"/>
      <c r="I24" s="59">
        <v>2101</v>
      </c>
      <c r="J24" s="59">
        <v>1853</v>
      </c>
      <c r="K24" s="64">
        <v>248</v>
      </c>
      <c r="L24" s="40"/>
      <c r="M24" s="47"/>
      <c r="N24" s="14"/>
    </row>
    <row r="25" spans="1:15" ht="19.5" customHeight="1">
      <c r="A25" s="63"/>
      <c r="B25" s="14"/>
      <c r="C25" s="14"/>
      <c r="D25" s="1198" t="s">
        <v>511</v>
      </c>
      <c r="E25" s="1198"/>
      <c r="F25" s="1198"/>
      <c r="G25" s="66"/>
      <c r="H25" s="42"/>
      <c r="I25" s="59">
        <v>2115</v>
      </c>
      <c r="J25" s="59">
        <v>1743</v>
      </c>
      <c r="K25" s="64">
        <v>372</v>
      </c>
      <c r="L25" s="40"/>
      <c r="M25" s="47"/>
      <c r="N25" s="14"/>
    </row>
    <row r="26" spans="1:15" ht="19.5" customHeight="1">
      <c r="A26" s="63"/>
      <c r="B26" s="14"/>
      <c r="C26" s="1198" t="s">
        <v>512</v>
      </c>
      <c r="D26" s="1198"/>
      <c r="E26" s="1198"/>
      <c r="F26" s="1198"/>
      <c r="G26" s="1198"/>
      <c r="H26" s="42"/>
      <c r="I26" s="59">
        <v>517</v>
      </c>
      <c r="J26" s="59">
        <v>467</v>
      </c>
      <c r="K26" s="64">
        <v>50</v>
      </c>
      <c r="L26" s="40"/>
      <c r="M26" s="47"/>
      <c r="N26" s="14"/>
    </row>
    <row r="27" spans="1:15" s="163" customFormat="1" ht="19.5" customHeight="1">
      <c r="A27" s="160"/>
      <c r="B27" s="161"/>
      <c r="C27" s="1199" t="s">
        <v>513</v>
      </c>
      <c r="D27" s="1200"/>
      <c r="E27" s="1200"/>
      <c r="F27" s="1200"/>
      <c r="G27" s="1200"/>
      <c r="H27" s="162"/>
      <c r="I27" s="59">
        <v>386</v>
      </c>
      <c r="J27" s="170">
        <v>312</v>
      </c>
      <c r="K27" s="171">
        <v>74</v>
      </c>
      <c r="M27" s="164"/>
      <c r="N27" s="165"/>
      <c r="O27" s="165"/>
    </row>
    <row r="28" spans="1:15" ht="19.5" customHeight="1">
      <c r="A28" s="63"/>
      <c r="B28" s="303"/>
      <c r="C28" s="1199" t="s">
        <v>1075</v>
      </c>
      <c r="D28" s="1200"/>
      <c r="E28" s="1200"/>
      <c r="F28" s="1200"/>
      <c r="G28" s="1200"/>
      <c r="H28" s="120"/>
      <c r="I28" s="59">
        <v>682</v>
      </c>
      <c r="J28" s="59">
        <v>650</v>
      </c>
      <c r="K28" s="64">
        <v>32</v>
      </c>
    </row>
    <row r="29" spans="1:15" s="151" customFormat="1" ht="19.5" customHeight="1">
      <c r="A29" s="166"/>
      <c r="B29" s="40"/>
      <c r="C29" s="1197" t="s">
        <v>514</v>
      </c>
      <c r="D29" s="1198"/>
      <c r="E29" s="1198"/>
      <c r="F29" s="1198"/>
      <c r="G29" s="1198"/>
      <c r="H29" s="167"/>
      <c r="I29" s="59">
        <v>5560</v>
      </c>
      <c r="J29" s="170">
        <v>5379</v>
      </c>
      <c r="K29" s="171">
        <v>181</v>
      </c>
      <c r="M29" s="156"/>
      <c r="N29" s="10"/>
      <c r="O29" s="10"/>
    </row>
    <row r="30" spans="1:15" s="151" customFormat="1" ht="19.5" customHeight="1">
      <c r="A30" s="166"/>
      <c r="B30" s="40"/>
      <c r="C30" s="1197" t="s">
        <v>515</v>
      </c>
      <c r="D30" s="1198"/>
      <c r="E30" s="1198"/>
      <c r="F30" s="1198"/>
      <c r="G30" s="1198"/>
      <c r="H30" s="154"/>
      <c r="I30" s="59">
        <v>268</v>
      </c>
      <c r="J30" s="59">
        <v>264</v>
      </c>
      <c r="K30" s="64">
        <v>4</v>
      </c>
      <c r="M30" s="156"/>
      <c r="N30" s="10"/>
      <c r="O30" s="10"/>
    </row>
    <row r="31" spans="1:15" ht="19.5" customHeight="1">
      <c r="A31" s="63"/>
      <c r="B31" s="14"/>
      <c r="C31" s="1197" t="s">
        <v>516</v>
      </c>
      <c r="D31" s="1198"/>
      <c r="E31" s="1198"/>
      <c r="F31" s="1198"/>
      <c r="G31" s="1198"/>
      <c r="H31" s="120"/>
      <c r="I31" s="59">
        <v>490</v>
      </c>
      <c r="J31" s="59">
        <v>442</v>
      </c>
      <c r="K31" s="64">
        <v>48</v>
      </c>
    </row>
    <row r="32" spans="1:15" ht="19.5" customHeight="1">
      <c r="A32" s="63"/>
      <c r="B32" s="14"/>
      <c r="C32" s="1197" t="s">
        <v>517</v>
      </c>
      <c r="D32" s="1198"/>
      <c r="E32" s="1198"/>
      <c r="F32" s="1198"/>
      <c r="G32" s="1198"/>
      <c r="H32" s="120"/>
      <c r="I32" s="59">
        <v>2013</v>
      </c>
      <c r="J32" s="59">
        <v>1947</v>
      </c>
      <c r="K32" s="64">
        <v>66</v>
      </c>
    </row>
    <row r="33" spans="1:12" ht="19.5" customHeight="1">
      <c r="A33" s="63"/>
      <c r="B33" s="303"/>
      <c r="C33" s="1199" t="s">
        <v>1074</v>
      </c>
      <c r="D33" s="1200"/>
      <c r="E33" s="1200"/>
      <c r="F33" s="1200"/>
      <c r="G33" s="1200"/>
      <c r="H33" s="120"/>
      <c r="I33" s="59">
        <v>2059</v>
      </c>
      <c r="J33" s="59">
        <v>1874</v>
      </c>
      <c r="K33" s="64">
        <v>185</v>
      </c>
    </row>
    <row r="34" spans="1:12" ht="19.5" customHeight="1">
      <c r="A34" s="63"/>
      <c r="B34" s="14"/>
      <c r="C34" s="1197" t="s">
        <v>518</v>
      </c>
      <c r="D34" s="1198"/>
      <c r="E34" s="1198"/>
      <c r="F34" s="1198"/>
      <c r="G34" s="1198"/>
      <c r="H34" s="120"/>
      <c r="I34" s="59">
        <v>1598</v>
      </c>
      <c r="J34" s="59">
        <v>1482</v>
      </c>
      <c r="K34" s="64">
        <v>116</v>
      </c>
    </row>
    <row r="35" spans="1:12" ht="19.5" customHeight="1">
      <c r="A35" s="63"/>
      <c r="B35" s="14"/>
      <c r="C35" s="1197" t="s">
        <v>519</v>
      </c>
      <c r="D35" s="1198"/>
      <c r="E35" s="1198"/>
      <c r="F35" s="1198"/>
      <c r="G35" s="1198"/>
      <c r="H35" s="120"/>
      <c r="I35" s="59">
        <v>2397</v>
      </c>
      <c r="J35" s="59">
        <v>2290</v>
      </c>
      <c r="K35" s="59">
        <v>107</v>
      </c>
      <c r="L35" s="205"/>
    </row>
    <row r="36" spans="1:12" ht="19.5" customHeight="1">
      <c r="A36" s="70"/>
      <c r="B36" s="1204" t="s">
        <v>520</v>
      </c>
      <c r="C36" s="1204"/>
      <c r="D36" s="1204"/>
      <c r="E36" s="1204"/>
      <c r="F36" s="150"/>
      <c r="G36" s="150"/>
      <c r="H36" s="168"/>
      <c r="I36" s="60">
        <v>1435</v>
      </c>
      <c r="J36" s="60">
        <v>1285</v>
      </c>
      <c r="K36" s="60">
        <v>150</v>
      </c>
      <c r="L36" s="205"/>
    </row>
    <row r="37" spans="1:12" ht="19.5" customHeight="1">
      <c r="K37" s="172" t="s">
        <v>352</v>
      </c>
    </row>
    <row r="38" spans="1:12" ht="19.5" customHeight="1">
      <c r="A38" s="23"/>
    </row>
    <row r="39" spans="1:12" ht="19.5" customHeight="1">
      <c r="A39" s="716" t="s">
        <v>1076</v>
      </c>
    </row>
    <row r="40" spans="1:12" ht="19.5" customHeight="1">
      <c r="A40" s="716" t="s">
        <v>1077</v>
      </c>
    </row>
    <row r="41" spans="1:12" ht="19.5" customHeight="1"/>
    <row r="42" spans="1:12" ht="19.5" customHeight="1"/>
    <row r="43" spans="1:12" ht="19.5" customHeight="1"/>
    <row r="44" spans="1:12" ht="24" customHeight="1"/>
    <row r="45" spans="1:12" ht="24" customHeight="1"/>
    <row r="46" spans="1:12" ht="24" customHeight="1"/>
    <row r="47" spans="1:12" ht="24" customHeight="1"/>
    <row r="48" spans="1:12" ht="24" customHeight="1"/>
    <row r="49" ht="24" customHeight="1"/>
    <row r="50" ht="24" customHeight="1"/>
    <row r="51" ht="24" customHeight="1"/>
    <row r="52" ht="24" customHeight="1"/>
  </sheetData>
  <mergeCells count="31">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4"/>
  <sheetViews>
    <sheetView view="pageBreakPreview" zoomScaleNormal="100" zoomScaleSheetLayoutView="100" workbookViewId="0">
      <pane ySplit="4" topLeftCell="A24" activePane="bottomLeft" state="frozen"/>
      <selection activeCell="J35" sqref="J35"/>
      <selection pane="bottomLeft" activeCell="S25" sqref="S25"/>
    </sheetView>
  </sheetViews>
  <sheetFormatPr defaultRowHeight="13.5"/>
  <cols>
    <col min="1" max="5" width="2.625" style="10" customWidth="1"/>
    <col min="6" max="6" width="6.625" style="10" customWidth="1"/>
    <col min="7" max="7" width="2.625" style="10" customWidth="1"/>
    <col min="8" max="8" width="12.125" style="10" customWidth="1"/>
    <col min="9" max="11" width="12.625" style="56" customWidth="1"/>
    <col min="12" max="12" width="10.125" style="151" customWidth="1"/>
    <col min="13" max="13" width="10.125" style="156" customWidth="1"/>
    <col min="14" max="14" width="6" style="10" customWidth="1"/>
    <col min="15" max="16384" width="9" style="10"/>
  </cols>
  <sheetData>
    <row r="1" spans="1:17" ht="28.5" customHeight="1"/>
    <row r="2" spans="1:17" ht="17.25" customHeight="1">
      <c r="A2" s="10" t="s">
        <v>523</v>
      </c>
    </row>
    <row r="3" spans="1:17" s="157" customFormat="1" ht="17.25" customHeight="1">
      <c r="F3" s="28"/>
      <c r="G3" s="28"/>
      <c r="H3" s="28"/>
      <c r="I3" s="57"/>
      <c r="J3" s="169"/>
      <c r="K3" s="56" t="s">
        <v>1397</v>
      </c>
      <c r="L3" s="158"/>
      <c r="M3" s="159"/>
    </row>
    <row r="4" spans="1:17" ht="34.5" customHeight="1">
      <c r="A4" s="1201" t="s">
        <v>524</v>
      </c>
      <c r="B4" s="1202"/>
      <c r="C4" s="1202"/>
      <c r="D4" s="1202"/>
      <c r="E4" s="1202"/>
      <c r="F4" s="1202"/>
      <c r="G4" s="1202"/>
      <c r="H4" s="1203"/>
      <c r="I4" s="58" t="s">
        <v>337</v>
      </c>
      <c r="J4" s="58" t="s">
        <v>489</v>
      </c>
      <c r="K4" s="173" t="s">
        <v>490</v>
      </c>
      <c r="L4" s="152"/>
      <c r="M4" s="122"/>
      <c r="N4" s="121"/>
    </row>
    <row r="5" spans="1:17" ht="19.5" customHeight="1">
      <c r="A5" s="63" t="s">
        <v>525</v>
      </c>
      <c r="B5" s="14"/>
      <c r="C5" s="14"/>
      <c r="D5" s="14"/>
      <c r="E5" s="14"/>
      <c r="F5" s="66"/>
      <c r="G5" s="66"/>
      <c r="H5" s="42"/>
      <c r="I5" s="59">
        <v>40813</v>
      </c>
      <c r="J5" s="59">
        <v>32212</v>
      </c>
      <c r="K5" s="64">
        <v>8601</v>
      </c>
      <c r="L5" s="40"/>
      <c r="M5" s="47"/>
      <c r="N5" s="14"/>
    </row>
    <row r="6" spans="1:17" ht="19.5" customHeight="1">
      <c r="A6" s="69" t="s">
        <v>526</v>
      </c>
      <c r="B6" s="149"/>
      <c r="C6" s="149"/>
      <c r="D6" s="149"/>
      <c r="E6" s="149"/>
      <c r="F6" s="65"/>
      <c r="G6" s="65"/>
      <c r="H6" s="42"/>
      <c r="I6" s="59">
        <v>14806</v>
      </c>
      <c r="J6" s="59">
        <v>13182</v>
      </c>
      <c r="K6" s="64">
        <v>1624</v>
      </c>
      <c r="L6" s="40"/>
      <c r="M6" s="47"/>
      <c r="N6" s="14"/>
    </row>
    <row r="7" spans="1:17" ht="19.5" customHeight="1">
      <c r="A7" s="1205" t="s">
        <v>527</v>
      </c>
      <c r="B7" s="1206"/>
      <c r="C7" s="1206"/>
      <c r="D7" s="1206"/>
      <c r="E7" s="1206"/>
      <c r="F7" s="1206"/>
      <c r="G7" s="14"/>
      <c r="H7" s="42"/>
      <c r="I7" s="59">
        <v>26007</v>
      </c>
      <c r="J7" s="59">
        <v>19030</v>
      </c>
      <c r="K7" s="59">
        <v>6977</v>
      </c>
      <c r="L7" s="205"/>
      <c r="M7" s="47"/>
      <c r="N7" s="14"/>
    </row>
    <row r="8" spans="1:17" ht="19.5" customHeight="1">
      <c r="A8" s="69"/>
      <c r="B8" s="1198" t="s">
        <v>494</v>
      </c>
      <c r="C8" s="1198"/>
      <c r="D8" s="1198"/>
      <c r="E8" s="1198"/>
      <c r="F8" s="66"/>
      <c r="G8" s="66"/>
      <c r="H8" s="42"/>
      <c r="I8" s="59">
        <v>22693</v>
      </c>
      <c r="J8" s="64">
        <v>17126</v>
      </c>
      <c r="K8" s="64">
        <v>5567</v>
      </c>
      <c r="L8" s="40"/>
      <c r="M8" s="47"/>
      <c r="N8" s="14"/>
    </row>
    <row r="9" spans="1:17" ht="19.5" customHeight="1">
      <c r="A9" s="69"/>
      <c r="B9" s="149"/>
      <c r="C9" s="1198" t="s">
        <v>495</v>
      </c>
      <c r="D9" s="1198"/>
      <c r="E9" s="1198"/>
      <c r="F9" s="1198"/>
      <c r="G9" s="1198"/>
      <c r="H9" s="42"/>
      <c r="I9" s="59">
        <v>9862</v>
      </c>
      <c r="J9" s="64">
        <v>7728</v>
      </c>
      <c r="K9" s="64">
        <v>2134</v>
      </c>
      <c r="L9" s="40"/>
      <c r="M9" s="47"/>
      <c r="N9" s="14"/>
    </row>
    <row r="10" spans="1:17" ht="19.5" customHeight="1">
      <c r="A10" s="69"/>
      <c r="B10" s="149"/>
      <c r="C10" s="149"/>
      <c r="D10" s="1198" t="s">
        <v>496</v>
      </c>
      <c r="E10" s="1198"/>
      <c r="F10" s="1198"/>
      <c r="G10" s="66"/>
      <c r="H10" s="42"/>
      <c r="I10" s="59">
        <v>566</v>
      </c>
      <c r="J10" s="59">
        <v>446</v>
      </c>
      <c r="K10" s="64">
        <v>120</v>
      </c>
      <c r="L10" s="40"/>
      <c r="M10" s="47"/>
      <c r="N10" s="14"/>
      <c r="O10" s="1051"/>
      <c r="P10" s="1051"/>
      <c r="Q10" s="1051"/>
    </row>
    <row r="11" spans="1:17" ht="19.5" customHeight="1">
      <c r="A11" s="69"/>
      <c r="B11" s="149"/>
      <c r="C11" s="149"/>
      <c r="D11" s="1198" t="s">
        <v>497</v>
      </c>
      <c r="E11" s="1198"/>
      <c r="F11" s="1198"/>
      <c r="G11" s="66"/>
      <c r="H11" s="42"/>
      <c r="I11" s="59">
        <v>145</v>
      </c>
      <c r="J11" s="59">
        <v>107</v>
      </c>
      <c r="K11" s="64">
        <v>38</v>
      </c>
      <c r="L11" s="40"/>
      <c r="M11" s="47"/>
      <c r="N11" s="14"/>
    </row>
    <row r="12" spans="1:17" ht="19.5" customHeight="1">
      <c r="A12" s="69"/>
      <c r="B12" s="149"/>
      <c r="C12" s="149"/>
      <c r="D12" s="1198" t="s">
        <v>498</v>
      </c>
      <c r="E12" s="1198"/>
      <c r="F12" s="1198"/>
      <c r="G12" s="66"/>
      <c r="H12" s="42"/>
      <c r="I12" s="59">
        <v>226</v>
      </c>
      <c r="J12" s="59">
        <v>155</v>
      </c>
      <c r="K12" s="64">
        <v>71</v>
      </c>
      <c r="L12" s="40"/>
      <c r="M12" s="47"/>
      <c r="N12" s="14"/>
    </row>
    <row r="13" spans="1:17" ht="19.5" customHeight="1">
      <c r="A13" s="69"/>
      <c r="B13" s="149"/>
      <c r="C13" s="149"/>
      <c r="D13" s="1198" t="s">
        <v>499</v>
      </c>
      <c r="E13" s="1198"/>
      <c r="F13" s="1198"/>
      <c r="G13" s="66"/>
      <c r="H13" s="42"/>
      <c r="I13" s="59">
        <v>248</v>
      </c>
      <c r="J13" s="59">
        <v>168</v>
      </c>
      <c r="K13" s="64">
        <v>80</v>
      </c>
      <c r="L13" s="40"/>
      <c r="M13" s="47"/>
      <c r="N13" s="14"/>
    </row>
    <row r="14" spans="1:17" ht="19.5" customHeight="1">
      <c r="A14" s="69"/>
      <c r="B14" s="149"/>
      <c r="C14" s="149"/>
      <c r="D14" s="1198" t="s">
        <v>500</v>
      </c>
      <c r="E14" s="1198"/>
      <c r="F14" s="1198"/>
      <c r="G14" s="66"/>
      <c r="H14" s="42"/>
      <c r="I14" s="59">
        <v>210</v>
      </c>
      <c r="J14" s="59">
        <v>154</v>
      </c>
      <c r="K14" s="64">
        <v>56</v>
      </c>
      <c r="L14" s="40"/>
      <c r="M14" s="47"/>
      <c r="N14" s="14"/>
    </row>
    <row r="15" spans="1:17" ht="19.5" customHeight="1">
      <c r="A15" s="69"/>
      <c r="B15" s="149"/>
      <c r="C15" s="149"/>
      <c r="D15" s="1198" t="s">
        <v>501</v>
      </c>
      <c r="E15" s="1198"/>
      <c r="F15" s="1198"/>
      <c r="G15" s="66"/>
      <c r="H15" s="42"/>
      <c r="I15" s="59">
        <v>143</v>
      </c>
      <c r="J15" s="59">
        <v>122</v>
      </c>
      <c r="K15" s="64">
        <v>21</v>
      </c>
      <c r="L15" s="40"/>
      <c r="M15" s="47"/>
      <c r="N15" s="14"/>
    </row>
    <row r="16" spans="1:17" ht="19.5" customHeight="1">
      <c r="A16" s="69"/>
      <c r="B16" s="149"/>
      <c r="C16" s="149"/>
      <c r="D16" s="1198" t="s">
        <v>502</v>
      </c>
      <c r="E16" s="1198"/>
      <c r="F16" s="1198"/>
      <c r="G16" s="66"/>
      <c r="H16" s="42"/>
      <c r="I16" s="59">
        <v>415</v>
      </c>
      <c r="J16" s="59">
        <v>329</v>
      </c>
      <c r="K16" s="64">
        <v>86</v>
      </c>
      <c r="L16" s="40"/>
      <c r="M16" s="47"/>
      <c r="N16" s="14"/>
    </row>
    <row r="17" spans="1:15" ht="19.5" customHeight="1">
      <c r="A17" s="69"/>
      <c r="B17" s="149"/>
      <c r="C17" s="149"/>
      <c r="D17" s="1198" t="s">
        <v>503</v>
      </c>
      <c r="E17" s="1198"/>
      <c r="F17" s="1198"/>
      <c r="G17" s="66"/>
      <c r="H17" s="42"/>
      <c r="I17" s="59">
        <v>326</v>
      </c>
      <c r="J17" s="59">
        <v>267</v>
      </c>
      <c r="K17" s="64">
        <v>59</v>
      </c>
      <c r="L17" s="40"/>
      <c r="M17" s="47"/>
      <c r="N17" s="14"/>
    </row>
    <row r="18" spans="1:15" ht="19.5" customHeight="1">
      <c r="A18" s="69"/>
      <c r="B18" s="149"/>
      <c r="C18" s="149"/>
      <c r="D18" s="1198" t="s">
        <v>504</v>
      </c>
      <c r="E18" s="1198"/>
      <c r="F18" s="1198"/>
      <c r="G18" s="66"/>
      <c r="H18" s="42"/>
      <c r="I18" s="59">
        <v>97</v>
      </c>
      <c r="J18" s="59">
        <v>68</v>
      </c>
      <c r="K18" s="64">
        <v>29</v>
      </c>
      <c r="L18" s="40"/>
      <c r="M18" s="47"/>
      <c r="N18" s="14"/>
    </row>
    <row r="19" spans="1:15" ht="19.5" customHeight="1">
      <c r="A19" s="69"/>
      <c r="B19" s="149"/>
      <c r="C19" s="149"/>
      <c r="D19" s="1198" t="s">
        <v>505</v>
      </c>
      <c r="E19" s="1198"/>
      <c r="F19" s="1198"/>
      <c r="G19" s="66"/>
      <c r="H19" s="42"/>
      <c r="I19" s="59">
        <v>301</v>
      </c>
      <c r="J19" s="59">
        <v>167</v>
      </c>
      <c r="K19" s="64">
        <v>134</v>
      </c>
      <c r="L19" s="40"/>
      <c r="M19" s="47"/>
      <c r="N19" s="14"/>
    </row>
    <row r="20" spans="1:15" ht="19.5" customHeight="1">
      <c r="A20" s="69"/>
      <c r="B20" s="149"/>
      <c r="C20" s="149"/>
      <c r="D20" s="1198" t="s">
        <v>506</v>
      </c>
      <c r="E20" s="1198"/>
      <c r="F20" s="1198"/>
      <c r="G20" s="66"/>
      <c r="H20" s="42"/>
      <c r="I20" s="59">
        <v>181</v>
      </c>
      <c r="J20" s="59">
        <v>116</v>
      </c>
      <c r="K20" s="64">
        <v>65</v>
      </c>
      <c r="L20" s="40"/>
      <c r="M20" s="47"/>
      <c r="N20" s="14"/>
    </row>
    <row r="21" spans="1:15" ht="19.5" customHeight="1">
      <c r="A21" s="69"/>
      <c r="B21" s="149"/>
      <c r="C21" s="149"/>
      <c r="D21" s="1198" t="s">
        <v>507</v>
      </c>
      <c r="E21" s="1198"/>
      <c r="F21" s="1198"/>
      <c r="G21" s="66"/>
      <c r="H21" s="42"/>
      <c r="I21" s="59">
        <v>292</v>
      </c>
      <c r="J21" s="59">
        <v>229</v>
      </c>
      <c r="K21" s="64">
        <v>63</v>
      </c>
      <c r="L21" s="40"/>
      <c r="M21" s="47"/>
      <c r="N21" s="14"/>
    </row>
    <row r="22" spans="1:15" ht="19.5" customHeight="1">
      <c r="A22" s="63"/>
      <c r="B22" s="14"/>
      <c r="C22" s="14"/>
      <c r="D22" s="1198" t="s">
        <v>508</v>
      </c>
      <c r="E22" s="1198"/>
      <c r="F22" s="1198"/>
      <c r="G22" s="66"/>
      <c r="H22" s="42"/>
      <c r="I22" s="59">
        <v>587</v>
      </c>
      <c r="J22" s="59">
        <v>458</v>
      </c>
      <c r="K22" s="64">
        <v>129</v>
      </c>
      <c r="L22" s="40"/>
      <c r="M22" s="47"/>
      <c r="N22" s="14"/>
    </row>
    <row r="23" spans="1:15" ht="19.5" customHeight="1">
      <c r="A23" s="63"/>
      <c r="B23" s="14"/>
      <c r="C23" s="14"/>
      <c r="D23" s="1198" t="s">
        <v>509</v>
      </c>
      <c r="E23" s="1198"/>
      <c r="F23" s="1198"/>
      <c r="G23" s="66"/>
      <c r="H23" s="42"/>
      <c r="I23" s="59">
        <v>1501</v>
      </c>
      <c r="J23" s="59">
        <v>1216</v>
      </c>
      <c r="K23" s="64">
        <v>285</v>
      </c>
      <c r="L23" s="40"/>
      <c r="M23" s="47"/>
      <c r="N23" s="14"/>
    </row>
    <row r="24" spans="1:15" ht="19.5" customHeight="1">
      <c r="A24" s="63"/>
      <c r="B24" s="14"/>
      <c r="C24" s="14"/>
      <c r="D24" s="1198" t="s">
        <v>510</v>
      </c>
      <c r="E24" s="1198"/>
      <c r="F24" s="1198"/>
      <c r="G24" s="66"/>
      <c r="H24" s="42"/>
      <c r="I24" s="59">
        <v>2147</v>
      </c>
      <c r="J24" s="59">
        <v>1612</v>
      </c>
      <c r="K24" s="64">
        <v>535</v>
      </c>
      <c r="L24" s="40"/>
      <c r="M24" s="47"/>
      <c r="N24" s="14"/>
    </row>
    <row r="25" spans="1:15" ht="19.5" customHeight="1">
      <c r="A25" s="63"/>
      <c r="B25" s="14"/>
      <c r="C25" s="14"/>
      <c r="D25" s="1198" t="s">
        <v>511</v>
      </c>
      <c r="E25" s="1198"/>
      <c r="F25" s="1198"/>
      <c r="G25" s="66"/>
      <c r="H25" s="42"/>
      <c r="I25" s="59">
        <v>2477</v>
      </c>
      <c r="J25" s="59">
        <v>2114</v>
      </c>
      <c r="K25" s="64">
        <v>363</v>
      </c>
      <c r="L25" s="40"/>
      <c r="M25" s="47"/>
      <c r="N25" s="14"/>
    </row>
    <row r="26" spans="1:15" ht="19.5" customHeight="1">
      <c r="A26" s="63"/>
      <c r="B26" s="14"/>
      <c r="C26" s="1198" t="s">
        <v>512</v>
      </c>
      <c r="D26" s="1198"/>
      <c r="E26" s="1198"/>
      <c r="F26" s="1198"/>
      <c r="G26" s="1198"/>
      <c r="H26" s="42"/>
      <c r="I26" s="59">
        <v>861</v>
      </c>
      <c r="J26" s="59">
        <v>691</v>
      </c>
      <c r="K26" s="64">
        <v>170</v>
      </c>
      <c r="L26" s="40"/>
      <c r="M26" s="47"/>
      <c r="N26" s="14"/>
    </row>
    <row r="27" spans="1:15" s="163" customFormat="1" ht="19.5" customHeight="1">
      <c r="A27" s="160"/>
      <c r="B27" s="161"/>
      <c r="C27" s="1199" t="s">
        <v>513</v>
      </c>
      <c r="D27" s="1200"/>
      <c r="E27" s="1200"/>
      <c r="F27" s="1200"/>
      <c r="G27" s="1200"/>
      <c r="H27" s="162"/>
      <c r="I27" s="59">
        <v>584</v>
      </c>
      <c r="J27" s="170">
        <v>399</v>
      </c>
      <c r="K27" s="171">
        <v>185</v>
      </c>
      <c r="M27" s="164"/>
      <c r="N27" s="165"/>
      <c r="O27" s="165"/>
    </row>
    <row r="28" spans="1:15" s="151" customFormat="1" ht="19.5" customHeight="1">
      <c r="A28" s="166"/>
      <c r="B28" s="40"/>
      <c r="C28" s="1197" t="s">
        <v>1075</v>
      </c>
      <c r="D28" s="1198"/>
      <c r="E28" s="1198"/>
      <c r="F28" s="1198"/>
      <c r="G28" s="1198"/>
      <c r="H28" s="167"/>
      <c r="I28" s="59">
        <v>283</v>
      </c>
      <c r="J28" s="170">
        <v>227</v>
      </c>
      <c r="K28" s="171">
        <v>56</v>
      </c>
      <c r="L28" s="163"/>
      <c r="M28" s="156"/>
      <c r="N28" s="10"/>
      <c r="O28" s="10"/>
    </row>
    <row r="29" spans="1:15" s="151" customFormat="1" ht="19.5" customHeight="1">
      <c r="A29" s="166"/>
      <c r="B29" s="40"/>
      <c r="C29" s="1197" t="s">
        <v>514</v>
      </c>
      <c r="D29" s="1198"/>
      <c r="E29" s="1198"/>
      <c r="F29" s="1198"/>
      <c r="G29" s="1198"/>
      <c r="H29" s="167"/>
      <c r="I29" s="59">
        <v>1532</v>
      </c>
      <c r="J29" s="59">
        <v>1041</v>
      </c>
      <c r="K29" s="64">
        <v>491</v>
      </c>
      <c r="L29" s="163"/>
      <c r="M29" s="156"/>
      <c r="N29" s="10"/>
      <c r="O29" s="10"/>
    </row>
    <row r="30" spans="1:15" s="151" customFormat="1" ht="19.5" customHeight="1">
      <c r="A30" s="166"/>
      <c r="B30" s="40"/>
      <c r="C30" s="1197" t="s">
        <v>515</v>
      </c>
      <c r="D30" s="1198"/>
      <c r="E30" s="1198"/>
      <c r="F30" s="1198"/>
      <c r="G30" s="1198"/>
      <c r="H30" s="154"/>
      <c r="I30" s="59">
        <v>535</v>
      </c>
      <c r="J30" s="59">
        <v>428</v>
      </c>
      <c r="K30" s="64">
        <v>107</v>
      </c>
      <c r="L30" s="163"/>
      <c r="M30" s="156"/>
      <c r="N30" s="10"/>
      <c r="O30" s="10"/>
    </row>
    <row r="31" spans="1:15" ht="19.5" customHeight="1">
      <c r="A31" s="63"/>
      <c r="B31" s="14"/>
      <c r="C31" s="1197" t="s">
        <v>516</v>
      </c>
      <c r="D31" s="1198"/>
      <c r="E31" s="1198"/>
      <c r="F31" s="1198"/>
      <c r="G31" s="1198"/>
      <c r="H31" s="120"/>
      <c r="I31" s="59">
        <v>459</v>
      </c>
      <c r="J31" s="59">
        <v>376</v>
      </c>
      <c r="K31" s="64">
        <v>83</v>
      </c>
      <c r="L31" s="163"/>
    </row>
    <row r="32" spans="1:15" ht="19.5" customHeight="1">
      <c r="A32" s="63"/>
      <c r="B32" s="14"/>
      <c r="C32" s="1197" t="s">
        <v>517</v>
      </c>
      <c r="D32" s="1198"/>
      <c r="E32" s="1198"/>
      <c r="F32" s="1198"/>
      <c r="G32" s="1198"/>
      <c r="H32" s="120"/>
      <c r="I32" s="59">
        <v>1283</v>
      </c>
      <c r="J32" s="59">
        <v>1065</v>
      </c>
      <c r="K32" s="64">
        <v>218</v>
      </c>
      <c r="L32" s="163"/>
    </row>
    <row r="33" spans="1:12" ht="19.5" customHeight="1">
      <c r="A33" s="63"/>
      <c r="B33" s="14"/>
      <c r="C33" s="1199" t="s">
        <v>1074</v>
      </c>
      <c r="D33" s="1207"/>
      <c r="E33" s="1207"/>
      <c r="F33" s="1207"/>
      <c r="G33" s="1207"/>
      <c r="H33" s="120"/>
      <c r="I33" s="59">
        <v>1450</v>
      </c>
      <c r="J33" s="59">
        <v>1193</v>
      </c>
      <c r="K33" s="64">
        <v>257</v>
      </c>
      <c r="L33" s="163"/>
    </row>
    <row r="34" spans="1:12" ht="19.5" customHeight="1">
      <c r="A34" s="63"/>
      <c r="B34" s="14"/>
      <c r="C34" s="1197" t="s">
        <v>518</v>
      </c>
      <c r="D34" s="1198"/>
      <c r="E34" s="1198"/>
      <c r="F34" s="1198"/>
      <c r="G34" s="1198"/>
      <c r="H34" s="120"/>
      <c r="I34" s="59">
        <v>2066</v>
      </c>
      <c r="J34" s="59">
        <v>1781</v>
      </c>
      <c r="K34" s="64">
        <v>285</v>
      </c>
      <c r="L34" s="163"/>
    </row>
    <row r="35" spans="1:12" ht="19.5" customHeight="1">
      <c r="A35" s="63"/>
      <c r="B35" s="14"/>
      <c r="C35" s="1197" t="s">
        <v>519</v>
      </c>
      <c r="D35" s="1198"/>
      <c r="E35" s="1198"/>
      <c r="F35" s="1198"/>
      <c r="G35" s="1198"/>
      <c r="H35" s="120"/>
      <c r="I35" s="59">
        <v>3778</v>
      </c>
      <c r="J35" s="59">
        <v>2197</v>
      </c>
      <c r="K35" s="59">
        <v>1581</v>
      </c>
      <c r="L35" s="205"/>
    </row>
    <row r="36" spans="1:12" ht="19.5" customHeight="1">
      <c r="A36" s="70"/>
      <c r="B36" s="1204" t="s">
        <v>520</v>
      </c>
      <c r="C36" s="1204"/>
      <c r="D36" s="1204"/>
      <c r="E36" s="1204"/>
      <c r="F36" s="150"/>
      <c r="G36" s="150"/>
      <c r="H36" s="168"/>
      <c r="I36" s="60">
        <v>3314</v>
      </c>
      <c r="J36" s="60">
        <v>1904</v>
      </c>
      <c r="K36" s="60">
        <v>1410</v>
      </c>
      <c r="L36" s="205"/>
    </row>
    <row r="37" spans="1:12" ht="19.5" customHeight="1">
      <c r="A37" s="148"/>
      <c r="K37" s="172" t="s">
        <v>352</v>
      </c>
    </row>
    <row r="38" spans="1:12" ht="19.5" customHeight="1">
      <c r="A38" s="16"/>
    </row>
    <row r="39" spans="1:12" ht="19.5" customHeight="1">
      <c r="A39" s="16" t="s">
        <v>1288</v>
      </c>
    </row>
    <row r="40" spans="1:12" ht="19.5" customHeight="1">
      <c r="A40" s="16" t="s">
        <v>1289</v>
      </c>
    </row>
    <row r="41" spans="1:12" ht="19.5" customHeight="1">
      <c r="A41" s="16"/>
    </row>
    <row r="42" spans="1:12" ht="19.5" customHeight="1">
      <c r="A42" s="25"/>
    </row>
    <row r="43" spans="1:12" ht="19.5" customHeight="1"/>
    <row r="44" spans="1:12" ht="19.5" customHeight="1"/>
    <row r="45" spans="1:12" ht="19.5" customHeight="1"/>
    <row r="46" spans="1:12" ht="24" customHeight="1"/>
    <row r="47" spans="1:12" ht="24" customHeight="1"/>
    <row r="48" spans="1:12" ht="24" customHeight="1"/>
    <row r="49" ht="24" customHeight="1"/>
    <row r="50" ht="24" customHeight="1"/>
    <row r="51" ht="24" customHeight="1"/>
    <row r="52" ht="24" customHeight="1"/>
    <row r="53" ht="24" customHeight="1"/>
    <row r="54" ht="24" customHeight="1"/>
  </sheetData>
  <mergeCells count="31">
    <mergeCell ref="A4:H4"/>
    <mergeCell ref="B8:E8"/>
    <mergeCell ref="C9:G9"/>
    <mergeCell ref="D10:F10"/>
    <mergeCell ref="D11:F11"/>
    <mergeCell ref="A7:F7"/>
    <mergeCell ref="D12:F12"/>
    <mergeCell ref="D13:F13"/>
    <mergeCell ref="D14:F14"/>
    <mergeCell ref="D15:F15"/>
    <mergeCell ref="D16:F1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C32:G32"/>
    <mergeCell ref="C34:G34"/>
    <mergeCell ref="C33:G33"/>
    <mergeCell ref="C35:G35"/>
    <mergeCell ref="B36:E36"/>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view="pageBreakPreview" topLeftCell="A22" zoomScaleNormal="100" zoomScaleSheetLayoutView="100" workbookViewId="0">
      <selection activeCell="J35" sqref="J35"/>
    </sheetView>
  </sheetViews>
  <sheetFormatPr defaultRowHeight="18" customHeight="1"/>
  <cols>
    <col min="1" max="7" width="9" style="252"/>
    <col min="8" max="8" width="9" style="252" customWidth="1"/>
    <col min="9" max="9" width="12.625" style="252" customWidth="1"/>
    <col min="10" max="16384" width="9" style="252"/>
  </cols>
  <sheetData>
    <row r="1" spans="1:9" ht="18" customHeight="1">
      <c r="A1" s="72" t="s">
        <v>381</v>
      </c>
      <c r="I1" s="255" t="s">
        <v>910</v>
      </c>
    </row>
    <row r="3" spans="1:9" ht="18" customHeight="1">
      <c r="A3" s="252" t="s">
        <v>382</v>
      </c>
    </row>
    <row r="4" spans="1:9" ht="18" customHeight="1">
      <c r="A4" s="252" t="s">
        <v>383</v>
      </c>
    </row>
    <row r="5" spans="1:9" ht="18" customHeight="1">
      <c r="A5" s="252" t="s">
        <v>914</v>
      </c>
    </row>
    <row r="6" spans="1:9" ht="18" customHeight="1">
      <c r="A6" s="252" t="s">
        <v>915</v>
      </c>
    </row>
    <row r="8" spans="1:9" ht="18" customHeight="1">
      <c r="A8" s="252" t="s">
        <v>384</v>
      </c>
    </row>
    <row r="9" spans="1:9" ht="18" customHeight="1">
      <c r="A9" s="252" t="s">
        <v>385</v>
      </c>
    </row>
    <row r="10" spans="1:9" ht="18" customHeight="1">
      <c r="A10" s="252" t="s">
        <v>386</v>
      </c>
    </row>
    <row r="11" spans="1:9" ht="18" customHeight="1">
      <c r="A11" s="252" t="s">
        <v>387</v>
      </c>
    </row>
    <row r="12" spans="1:9" ht="18" customHeight="1">
      <c r="A12" s="252" t="s">
        <v>388</v>
      </c>
    </row>
    <row r="13" spans="1:9" ht="27" customHeight="1">
      <c r="A13" s="254"/>
    </row>
    <row r="14" spans="1:9" ht="18" customHeight="1">
      <c r="A14" s="72" t="s">
        <v>389</v>
      </c>
      <c r="I14" s="255" t="s">
        <v>911</v>
      </c>
    </row>
    <row r="16" spans="1:9" ht="18" customHeight="1">
      <c r="A16" s="252" t="s">
        <v>916</v>
      </c>
    </row>
    <row r="17" spans="1:9" ht="18" customHeight="1">
      <c r="A17" s="252" t="s">
        <v>917</v>
      </c>
    </row>
    <row r="19" spans="1:9" ht="18" customHeight="1">
      <c r="A19" s="252" t="s">
        <v>390</v>
      </c>
    </row>
    <row r="20" spans="1:9" ht="18" customHeight="1">
      <c r="A20" s="252" t="s">
        <v>391</v>
      </c>
    </row>
    <row r="21" spans="1:9" ht="18" customHeight="1">
      <c r="A21" s="252" t="s">
        <v>392</v>
      </c>
    </row>
    <row r="22" spans="1:9" ht="18" customHeight="1">
      <c r="A22" s="252" t="s">
        <v>393</v>
      </c>
    </row>
    <row r="23" spans="1:9" ht="18" customHeight="1">
      <c r="A23" s="252" t="s">
        <v>394</v>
      </c>
    </row>
    <row r="24" spans="1:9" ht="27" customHeight="1">
      <c r="A24" s="254"/>
    </row>
    <row r="25" spans="1:9" ht="18" customHeight="1">
      <c r="A25" s="72" t="s">
        <v>395</v>
      </c>
      <c r="I25" s="255" t="s">
        <v>912</v>
      </c>
    </row>
    <row r="27" spans="1:9" ht="18" customHeight="1">
      <c r="A27" s="252" t="s">
        <v>396</v>
      </c>
    </row>
    <row r="28" spans="1:9" ht="18" customHeight="1">
      <c r="A28" s="252" t="s">
        <v>918</v>
      </c>
    </row>
    <row r="29" spans="1:9" ht="18" customHeight="1">
      <c r="A29" s="252" t="s">
        <v>919</v>
      </c>
    </row>
    <row r="30" spans="1:9" ht="18" customHeight="1">
      <c r="A30" s="252" t="s">
        <v>913</v>
      </c>
    </row>
    <row r="31" spans="1:9" ht="18" customHeight="1">
      <c r="A31" s="252" t="s">
        <v>921</v>
      </c>
    </row>
    <row r="32" spans="1:9" ht="18" customHeight="1">
      <c r="A32" s="252" t="s">
        <v>920</v>
      </c>
    </row>
    <row r="33" spans="1:9" ht="18" customHeight="1">
      <c r="A33" s="252" t="s">
        <v>397</v>
      </c>
    </row>
    <row r="34" spans="1:9" ht="27" customHeight="1"/>
    <row r="35" spans="1:9" ht="18" customHeight="1">
      <c r="A35" s="72" t="s">
        <v>1064</v>
      </c>
      <c r="I35" s="255" t="s">
        <v>1065</v>
      </c>
    </row>
    <row r="37" spans="1:9" ht="18" customHeight="1">
      <c r="A37" s="252" t="s">
        <v>1066</v>
      </c>
    </row>
    <row r="39" spans="1:9" ht="18" customHeight="1">
      <c r="A39" s="252" t="s">
        <v>1067</v>
      </c>
    </row>
    <row r="40" spans="1:9" ht="18" customHeight="1">
      <c r="A40" s="252" t="s">
        <v>1068</v>
      </c>
    </row>
    <row r="41" spans="1:9" ht="18" customHeight="1">
      <c r="A41" s="252" t="s">
        <v>1069</v>
      </c>
    </row>
    <row r="42" spans="1:9" ht="18" customHeight="1">
      <c r="A42" s="254"/>
    </row>
    <row r="43" spans="1:9" ht="18" customHeight="1">
      <c r="A43" s="254"/>
    </row>
    <row r="44" spans="1:9" ht="18" customHeight="1">
      <c r="A44" s="254"/>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T52"/>
  <sheetViews>
    <sheetView view="pageBreakPreview" topLeftCell="A13" zoomScaleNormal="100" zoomScaleSheetLayoutView="100" workbookViewId="0">
      <selection activeCell="N13" sqref="N13"/>
    </sheetView>
  </sheetViews>
  <sheetFormatPr defaultRowHeight="13.5"/>
  <cols>
    <col min="1" max="1" width="9.625" style="10" customWidth="1"/>
    <col min="2" max="2" width="7.125" style="10" customWidth="1"/>
    <col min="3" max="3" width="7.875" style="10" customWidth="1"/>
    <col min="4" max="4" width="6.625" style="10" customWidth="1"/>
    <col min="5" max="6" width="7.125" style="10" customWidth="1"/>
    <col min="7" max="9" width="5.625" style="10" customWidth="1"/>
    <col min="10" max="12" width="7.125" style="56" customWidth="1"/>
    <col min="13" max="13" width="7.125" style="151" customWidth="1"/>
    <col min="14" max="16384" width="9" style="10"/>
  </cols>
  <sheetData>
    <row r="1" spans="1:15" ht="28.5" customHeight="1">
      <c r="A1" s="10" t="s">
        <v>528</v>
      </c>
    </row>
    <row r="2" spans="1:15" ht="17.25" customHeight="1">
      <c r="A2" s="10" t="s">
        <v>529</v>
      </c>
    </row>
    <row r="3" spans="1:15" s="157" customFormat="1" ht="17.25" customHeight="1">
      <c r="G3" s="28"/>
      <c r="H3" s="28"/>
      <c r="I3" s="28"/>
      <c r="L3" s="57"/>
      <c r="M3" s="56" t="s">
        <v>948</v>
      </c>
    </row>
    <row r="4" spans="1:15" ht="19.5" customHeight="1">
      <c r="A4" s="1208" t="s">
        <v>532</v>
      </c>
      <c r="B4" s="1208" t="s">
        <v>950</v>
      </c>
      <c r="C4" s="1208" t="s">
        <v>545</v>
      </c>
      <c r="D4" s="1217" t="s">
        <v>535</v>
      </c>
      <c r="E4" s="1218"/>
      <c r="F4" s="1218"/>
      <c r="G4" s="1211" t="s">
        <v>1047</v>
      </c>
      <c r="H4" s="1212"/>
      <c r="I4" s="1213"/>
      <c r="J4" s="1220" t="s">
        <v>531</v>
      </c>
      <c r="K4" s="1221"/>
      <c r="L4" s="1221"/>
      <c r="M4" s="1222"/>
    </row>
    <row r="5" spans="1:15" s="73" customFormat="1" ht="19.5" customHeight="1">
      <c r="A5" s="1209"/>
      <c r="B5" s="1209"/>
      <c r="C5" s="1209"/>
      <c r="D5" s="819"/>
      <c r="E5" s="820" t="s">
        <v>533</v>
      </c>
      <c r="F5" s="820" t="s">
        <v>534</v>
      </c>
      <c r="G5" s="1214"/>
      <c r="H5" s="1215"/>
      <c r="I5" s="1216"/>
      <c r="J5" s="819"/>
      <c r="K5" s="821" t="s">
        <v>28</v>
      </c>
      <c r="L5" s="821" t="s">
        <v>29</v>
      </c>
      <c r="M5" s="821" t="s">
        <v>530</v>
      </c>
    </row>
    <row r="6" spans="1:15" s="179" customFormat="1" ht="19.5" customHeight="1">
      <c r="A6" s="360">
        <v>22</v>
      </c>
      <c r="B6" s="816">
        <v>415</v>
      </c>
      <c r="C6" s="816">
        <v>58</v>
      </c>
      <c r="D6" s="814">
        <v>357</v>
      </c>
      <c r="E6" s="814">
        <v>19</v>
      </c>
      <c r="F6" s="814">
        <v>338</v>
      </c>
      <c r="G6" s="1223">
        <v>537</v>
      </c>
      <c r="H6" s="1223"/>
      <c r="I6" s="1223"/>
      <c r="J6" s="596">
        <v>274</v>
      </c>
      <c r="K6" s="597">
        <v>194</v>
      </c>
      <c r="L6" s="598">
        <v>62</v>
      </c>
      <c r="M6" s="598">
        <v>19</v>
      </c>
    </row>
    <row r="7" spans="1:15" s="179" customFormat="1" ht="19.5" customHeight="1">
      <c r="A7" s="867">
        <v>27</v>
      </c>
      <c r="B7" s="868">
        <v>357</v>
      </c>
      <c r="C7" s="868">
        <v>69</v>
      </c>
      <c r="D7" s="868">
        <v>288</v>
      </c>
      <c r="E7" s="868">
        <v>12</v>
      </c>
      <c r="F7" s="868">
        <v>276</v>
      </c>
      <c r="G7" s="1219">
        <v>465</v>
      </c>
      <c r="H7" s="1219"/>
      <c r="I7" s="1219"/>
      <c r="J7" s="869">
        <v>280</v>
      </c>
      <c r="K7" s="870">
        <v>199</v>
      </c>
      <c r="L7" s="871">
        <v>63</v>
      </c>
      <c r="M7" s="871">
        <v>18</v>
      </c>
      <c r="N7" s="818"/>
    </row>
    <row r="8" spans="1:15" s="179" customFormat="1" ht="19.5" customHeight="1">
      <c r="A8" s="837">
        <v>2</v>
      </c>
      <c r="B8" s="839">
        <v>257</v>
      </c>
      <c r="C8" s="1054" t="s">
        <v>1403</v>
      </c>
      <c r="D8" s="1054" t="s">
        <v>1404</v>
      </c>
      <c r="E8" s="1054" t="s">
        <v>1404</v>
      </c>
      <c r="F8" s="1054" t="s">
        <v>1404</v>
      </c>
      <c r="G8" s="1224" t="s">
        <v>1404</v>
      </c>
      <c r="H8" s="1225"/>
      <c r="I8" s="1226"/>
      <c r="J8" s="352">
        <v>238</v>
      </c>
      <c r="K8" s="822">
        <v>178</v>
      </c>
      <c r="L8" s="353">
        <v>42</v>
      </c>
      <c r="M8" s="353">
        <v>17</v>
      </c>
      <c r="N8" s="818"/>
      <c r="O8" s="818"/>
    </row>
    <row r="9" spans="1:15" ht="19.5" customHeight="1">
      <c r="A9" s="149"/>
      <c r="B9" s="66"/>
      <c r="C9" s="66"/>
      <c r="D9" s="66"/>
      <c r="E9" s="66"/>
      <c r="F9" s="66"/>
      <c r="G9" s="66"/>
      <c r="H9" s="66"/>
      <c r="I9" s="65"/>
      <c r="J9" s="153"/>
      <c r="K9" s="153"/>
      <c r="M9" s="153" t="s">
        <v>536</v>
      </c>
    </row>
    <row r="10" spans="1:15" ht="15.95" customHeight="1">
      <c r="A10" s="16" t="s">
        <v>38</v>
      </c>
      <c r="B10" s="149"/>
      <c r="C10" s="149"/>
      <c r="D10" s="66"/>
      <c r="E10" s="66"/>
      <c r="F10" s="66"/>
      <c r="G10" s="66"/>
      <c r="H10" s="66"/>
      <c r="I10" s="65"/>
      <c r="J10" s="153"/>
      <c r="K10" s="153"/>
      <c r="L10" s="153"/>
      <c r="M10" s="40"/>
    </row>
    <row r="11" spans="1:15" s="566" customFormat="1" ht="15.95" customHeight="1">
      <c r="A11" s="566" t="s">
        <v>1035</v>
      </c>
      <c r="B11" s="664"/>
      <c r="C11" s="664"/>
      <c r="D11" s="665"/>
      <c r="E11" s="665"/>
      <c r="F11" s="665"/>
      <c r="G11" s="665"/>
      <c r="H11" s="665"/>
      <c r="I11" s="666"/>
      <c r="J11" s="667"/>
      <c r="K11" s="667"/>
      <c r="L11" s="667"/>
      <c r="M11" s="668"/>
    </row>
    <row r="12" spans="1:15" s="566" customFormat="1" ht="15.95" customHeight="1">
      <c r="A12" s="566" t="s">
        <v>1012</v>
      </c>
      <c r="B12" s="664"/>
      <c r="C12" s="664"/>
      <c r="D12" s="665"/>
      <c r="E12" s="665"/>
      <c r="F12" s="665"/>
      <c r="G12" s="665"/>
      <c r="H12" s="665"/>
      <c r="I12" s="666"/>
      <c r="J12" s="667"/>
      <c r="K12" s="667"/>
      <c r="L12" s="667"/>
      <c r="M12" s="668"/>
    </row>
    <row r="13" spans="1:15" s="566" customFormat="1" ht="15.95" customHeight="1">
      <c r="A13" s="566" t="s">
        <v>1016</v>
      </c>
      <c r="B13" s="664"/>
      <c r="C13" s="664"/>
      <c r="D13" s="665"/>
      <c r="E13" s="665"/>
      <c r="F13" s="665"/>
      <c r="G13" s="665"/>
      <c r="H13" s="665"/>
      <c r="I13" s="666"/>
      <c r="J13" s="667"/>
      <c r="K13" s="667"/>
      <c r="L13" s="667"/>
      <c r="M13" s="668"/>
    </row>
    <row r="14" spans="1:15" s="566" customFormat="1" ht="15.95" customHeight="1">
      <c r="A14" s="566" t="s">
        <v>1017</v>
      </c>
      <c r="B14" s="664"/>
      <c r="C14" s="664"/>
      <c r="D14" s="665"/>
      <c r="E14" s="665"/>
      <c r="F14" s="665"/>
      <c r="G14" s="665"/>
      <c r="H14" s="665"/>
      <c r="I14" s="666"/>
      <c r="J14" s="667"/>
      <c r="K14" s="667"/>
      <c r="L14" s="667"/>
      <c r="M14" s="668"/>
    </row>
    <row r="15" spans="1:15" s="566" customFormat="1" ht="15.95" customHeight="1">
      <c r="A15" s="566" t="s">
        <v>1010</v>
      </c>
      <c r="B15" s="664"/>
      <c r="C15" s="664"/>
      <c r="D15" s="665"/>
      <c r="E15" s="665"/>
      <c r="F15" s="665"/>
      <c r="G15" s="665"/>
      <c r="H15" s="665"/>
      <c r="I15" s="666"/>
      <c r="J15" s="667"/>
      <c r="K15" s="667"/>
      <c r="L15" s="667"/>
      <c r="M15" s="668"/>
    </row>
    <row r="16" spans="1:15" s="566" customFormat="1" ht="15.95" customHeight="1">
      <c r="A16" s="566" t="s">
        <v>1011</v>
      </c>
      <c r="B16" s="664"/>
      <c r="C16" s="664"/>
      <c r="D16" s="665"/>
      <c r="E16" s="665"/>
      <c r="F16" s="665"/>
      <c r="G16" s="665"/>
      <c r="H16" s="665"/>
      <c r="I16" s="666"/>
      <c r="J16" s="667"/>
      <c r="K16" s="667"/>
      <c r="L16" s="667"/>
      <c r="M16" s="668"/>
    </row>
    <row r="17" spans="1:254" s="566" customFormat="1" ht="15.95" customHeight="1">
      <c r="A17" s="566" t="s">
        <v>1048</v>
      </c>
      <c r="B17" s="669"/>
      <c r="C17" s="669"/>
      <c r="D17" s="669"/>
      <c r="E17" s="669"/>
      <c r="F17" s="669"/>
      <c r="G17" s="669"/>
      <c r="H17" s="669"/>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c r="AW17" s="669"/>
      <c r="AX17" s="669"/>
      <c r="AY17" s="669"/>
      <c r="AZ17" s="669"/>
      <c r="BA17" s="669"/>
      <c r="BB17" s="669"/>
      <c r="BC17" s="669"/>
      <c r="BD17" s="669"/>
      <c r="BE17" s="669"/>
      <c r="BF17" s="669"/>
      <c r="BG17" s="669"/>
      <c r="BH17" s="669"/>
      <c r="BI17" s="669"/>
      <c r="BJ17" s="669"/>
      <c r="BK17" s="669"/>
      <c r="BL17" s="669"/>
      <c r="BM17" s="669"/>
      <c r="BN17" s="669"/>
      <c r="BO17" s="669"/>
      <c r="BP17" s="669"/>
      <c r="BQ17" s="669"/>
      <c r="BR17" s="669"/>
      <c r="BS17" s="669"/>
      <c r="BT17" s="669"/>
      <c r="BU17" s="669"/>
      <c r="BV17" s="669"/>
      <c r="BW17" s="669"/>
      <c r="BX17" s="669"/>
      <c r="BY17" s="669"/>
      <c r="BZ17" s="669"/>
      <c r="CA17" s="669"/>
      <c r="CB17" s="669"/>
      <c r="CC17" s="669"/>
      <c r="CD17" s="669"/>
      <c r="CE17" s="669"/>
      <c r="CF17" s="669"/>
      <c r="CG17" s="669"/>
      <c r="CH17" s="669"/>
      <c r="CI17" s="669"/>
      <c r="CJ17" s="669"/>
      <c r="CK17" s="669"/>
      <c r="CL17" s="669"/>
      <c r="CM17" s="669"/>
      <c r="CN17" s="669"/>
      <c r="CO17" s="669"/>
      <c r="CP17" s="669"/>
      <c r="CQ17" s="669"/>
      <c r="CR17" s="669"/>
      <c r="CS17" s="669"/>
      <c r="CT17" s="669"/>
      <c r="CU17" s="669"/>
      <c r="CV17" s="669"/>
      <c r="CW17" s="669"/>
      <c r="CX17" s="669"/>
      <c r="CY17" s="669"/>
      <c r="CZ17" s="669"/>
      <c r="DA17" s="669"/>
      <c r="DB17" s="669"/>
      <c r="DC17" s="669"/>
      <c r="DD17" s="669"/>
      <c r="DE17" s="669"/>
      <c r="DF17" s="669"/>
      <c r="DG17" s="669"/>
      <c r="DH17" s="669"/>
      <c r="DI17" s="669"/>
      <c r="DJ17" s="669"/>
      <c r="DK17" s="669"/>
      <c r="DL17" s="669"/>
      <c r="DM17" s="669"/>
      <c r="DN17" s="669"/>
      <c r="DO17" s="669"/>
      <c r="DP17" s="669"/>
      <c r="DQ17" s="669"/>
      <c r="DR17" s="669"/>
      <c r="DS17" s="669"/>
      <c r="DT17" s="669"/>
      <c r="DU17" s="669"/>
      <c r="DV17" s="669"/>
      <c r="DW17" s="669"/>
      <c r="DX17" s="669"/>
      <c r="DY17" s="669"/>
      <c r="DZ17" s="669"/>
      <c r="EA17" s="669"/>
      <c r="EB17" s="669"/>
      <c r="EC17" s="669"/>
      <c r="ED17" s="669"/>
      <c r="EE17" s="669"/>
      <c r="EF17" s="669"/>
      <c r="EG17" s="669"/>
      <c r="EH17" s="669"/>
      <c r="EI17" s="669"/>
      <c r="EJ17" s="669"/>
      <c r="EK17" s="669"/>
      <c r="EL17" s="669"/>
      <c r="EM17" s="669"/>
      <c r="EN17" s="669"/>
      <c r="EO17" s="669"/>
      <c r="EP17" s="669"/>
      <c r="EQ17" s="669"/>
      <c r="ER17" s="669"/>
      <c r="ES17" s="669"/>
      <c r="ET17" s="669"/>
      <c r="EU17" s="669"/>
      <c r="EV17" s="669"/>
      <c r="EW17" s="669"/>
      <c r="EX17" s="669"/>
      <c r="EY17" s="669"/>
      <c r="EZ17" s="669"/>
      <c r="FA17" s="669"/>
      <c r="FB17" s="669"/>
      <c r="FC17" s="669"/>
      <c r="FD17" s="669"/>
      <c r="FE17" s="669"/>
      <c r="FF17" s="669"/>
      <c r="FG17" s="669"/>
      <c r="FH17" s="669"/>
      <c r="FI17" s="669"/>
      <c r="FJ17" s="669"/>
      <c r="FK17" s="669"/>
      <c r="FL17" s="669"/>
      <c r="FM17" s="669"/>
      <c r="FN17" s="669"/>
      <c r="FO17" s="669"/>
      <c r="FP17" s="669"/>
      <c r="FQ17" s="669"/>
      <c r="FR17" s="669"/>
      <c r="FS17" s="669"/>
      <c r="FT17" s="669"/>
      <c r="FU17" s="669"/>
      <c r="FV17" s="669"/>
      <c r="FW17" s="669"/>
      <c r="FX17" s="669"/>
      <c r="FY17" s="669"/>
      <c r="FZ17" s="669"/>
      <c r="GA17" s="669"/>
      <c r="GB17" s="669"/>
      <c r="GC17" s="669"/>
      <c r="GD17" s="669"/>
      <c r="GE17" s="669"/>
      <c r="GF17" s="669"/>
      <c r="GG17" s="669"/>
      <c r="GH17" s="669"/>
      <c r="GI17" s="669"/>
      <c r="GJ17" s="669"/>
      <c r="GK17" s="669"/>
      <c r="GL17" s="669"/>
      <c r="GM17" s="669"/>
      <c r="GN17" s="669"/>
      <c r="GO17" s="669"/>
      <c r="GP17" s="669"/>
      <c r="GQ17" s="669"/>
      <c r="GR17" s="669"/>
      <c r="GS17" s="669"/>
      <c r="GT17" s="669"/>
      <c r="GU17" s="669"/>
      <c r="GV17" s="669"/>
      <c r="GW17" s="669"/>
      <c r="GX17" s="669"/>
      <c r="GY17" s="669"/>
      <c r="GZ17" s="669"/>
      <c r="HA17" s="669"/>
      <c r="HB17" s="669"/>
      <c r="HC17" s="669"/>
      <c r="HD17" s="669"/>
      <c r="HE17" s="669"/>
      <c r="HF17" s="669"/>
      <c r="HG17" s="669"/>
      <c r="HH17" s="669"/>
      <c r="HI17" s="669"/>
      <c r="HJ17" s="669"/>
      <c r="HK17" s="669"/>
      <c r="HL17" s="669"/>
      <c r="HM17" s="669"/>
      <c r="HN17" s="669"/>
      <c r="HO17" s="669"/>
      <c r="HP17" s="669"/>
      <c r="HQ17" s="669"/>
      <c r="HR17" s="669"/>
      <c r="HS17" s="669"/>
      <c r="HT17" s="669"/>
      <c r="HU17" s="669"/>
      <c r="HV17" s="669"/>
      <c r="HW17" s="669"/>
      <c r="HX17" s="669"/>
      <c r="HY17" s="669"/>
      <c r="HZ17" s="669"/>
      <c r="IA17" s="669"/>
      <c r="IB17" s="669"/>
      <c r="IC17" s="669"/>
      <c r="ID17" s="669"/>
      <c r="IE17" s="669"/>
      <c r="IF17" s="669"/>
      <c r="IG17" s="669"/>
      <c r="IH17" s="669"/>
      <c r="II17" s="669"/>
      <c r="IJ17" s="669"/>
      <c r="IK17" s="669"/>
      <c r="IL17" s="669"/>
      <c r="IM17" s="669"/>
      <c r="IN17" s="669"/>
      <c r="IO17" s="669"/>
      <c r="IP17" s="669"/>
      <c r="IQ17" s="669"/>
      <c r="IR17" s="669"/>
      <c r="IS17" s="669"/>
      <c r="IT17" s="669"/>
    </row>
    <row r="18" spans="1:254" s="566" customFormat="1" ht="15.95" customHeight="1">
      <c r="A18" s="566" t="s">
        <v>1049</v>
      </c>
      <c r="B18" s="669"/>
      <c r="C18" s="669"/>
      <c r="D18" s="669"/>
      <c r="E18" s="669"/>
      <c r="F18" s="669"/>
      <c r="G18" s="669"/>
      <c r="H18" s="669"/>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669"/>
      <c r="AT18" s="669"/>
      <c r="AU18" s="669"/>
      <c r="AV18" s="669"/>
      <c r="AW18" s="669"/>
      <c r="AX18" s="669"/>
      <c r="AY18" s="669"/>
      <c r="AZ18" s="669"/>
      <c r="BA18" s="669"/>
      <c r="BB18" s="669"/>
      <c r="BC18" s="669"/>
      <c r="BD18" s="669"/>
      <c r="BE18" s="669"/>
      <c r="BF18" s="669"/>
      <c r="BG18" s="669"/>
      <c r="BH18" s="669"/>
      <c r="BI18" s="669"/>
      <c r="BJ18" s="669"/>
      <c r="BK18" s="669"/>
      <c r="BL18" s="669"/>
      <c r="BM18" s="669"/>
      <c r="BN18" s="669"/>
      <c r="BO18" s="669"/>
      <c r="BP18" s="669"/>
      <c r="BQ18" s="669"/>
      <c r="BR18" s="669"/>
      <c r="BS18" s="669"/>
      <c r="BT18" s="669"/>
      <c r="BU18" s="669"/>
      <c r="BV18" s="669"/>
      <c r="BW18" s="669"/>
      <c r="BX18" s="669"/>
      <c r="BY18" s="669"/>
      <c r="BZ18" s="669"/>
      <c r="CA18" s="669"/>
      <c r="CB18" s="669"/>
      <c r="CC18" s="669"/>
      <c r="CD18" s="669"/>
      <c r="CE18" s="669"/>
      <c r="CF18" s="669"/>
      <c r="CG18" s="669"/>
      <c r="CH18" s="669"/>
      <c r="CI18" s="669"/>
      <c r="CJ18" s="669"/>
      <c r="CK18" s="669"/>
      <c r="CL18" s="669"/>
      <c r="CM18" s="669"/>
      <c r="CN18" s="669"/>
      <c r="CO18" s="669"/>
      <c r="CP18" s="669"/>
      <c r="CQ18" s="669"/>
      <c r="CR18" s="669"/>
      <c r="CS18" s="669"/>
      <c r="CT18" s="669"/>
      <c r="CU18" s="669"/>
      <c r="CV18" s="669"/>
      <c r="CW18" s="669"/>
      <c r="CX18" s="669"/>
      <c r="CY18" s="669"/>
      <c r="CZ18" s="669"/>
      <c r="DA18" s="669"/>
      <c r="DB18" s="669"/>
      <c r="DC18" s="669"/>
      <c r="DD18" s="669"/>
      <c r="DE18" s="669"/>
      <c r="DF18" s="669"/>
      <c r="DG18" s="669"/>
      <c r="DH18" s="669"/>
      <c r="DI18" s="669"/>
      <c r="DJ18" s="669"/>
      <c r="DK18" s="669"/>
      <c r="DL18" s="669"/>
      <c r="DM18" s="669"/>
      <c r="DN18" s="669"/>
      <c r="DO18" s="669"/>
      <c r="DP18" s="669"/>
      <c r="DQ18" s="669"/>
      <c r="DR18" s="669"/>
      <c r="DS18" s="669"/>
      <c r="DT18" s="669"/>
      <c r="DU18" s="669"/>
      <c r="DV18" s="669"/>
      <c r="DW18" s="669"/>
      <c r="DX18" s="669"/>
      <c r="DY18" s="669"/>
      <c r="DZ18" s="669"/>
      <c r="EA18" s="669"/>
      <c r="EB18" s="669"/>
      <c r="EC18" s="669"/>
      <c r="ED18" s="669"/>
      <c r="EE18" s="669"/>
      <c r="EF18" s="669"/>
      <c r="EG18" s="669"/>
      <c r="EH18" s="669"/>
      <c r="EI18" s="669"/>
      <c r="EJ18" s="669"/>
      <c r="EK18" s="669"/>
      <c r="EL18" s="669"/>
      <c r="EM18" s="669"/>
      <c r="EN18" s="669"/>
      <c r="EO18" s="669"/>
      <c r="EP18" s="669"/>
      <c r="EQ18" s="669"/>
      <c r="ER18" s="669"/>
      <c r="ES18" s="669"/>
      <c r="ET18" s="669"/>
      <c r="EU18" s="669"/>
      <c r="EV18" s="669"/>
      <c r="EW18" s="669"/>
      <c r="EX18" s="669"/>
      <c r="EY18" s="669"/>
      <c r="EZ18" s="669"/>
      <c r="FA18" s="669"/>
      <c r="FB18" s="669"/>
      <c r="FC18" s="669"/>
      <c r="FD18" s="669"/>
      <c r="FE18" s="669"/>
      <c r="FF18" s="669"/>
      <c r="FG18" s="669"/>
      <c r="FH18" s="669"/>
      <c r="FI18" s="669"/>
      <c r="FJ18" s="669"/>
      <c r="FK18" s="669"/>
      <c r="FL18" s="669"/>
      <c r="FM18" s="669"/>
      <c r="FN18" s="669"/>
      <c r="FO18" s="669"/>
      <c r="FP18" s="669"/>
      <c r="FQ18" s="669"/>
      <c r="FR18" s="669"/>
      <c r="FS18" s="669"/>
      <c r="FT18" s="669"/>
      <c r="FU18" s="669"/>
      <c r="FV18" s="669"/>
      <c r="FW18" s="669"/>
      <c r="FX18" s="669"/>
      <c r="FY18" s="669"/>
      <c r="FZ18" s="669"/>
      <c r="GA18" s="669"/>
      <c r="GB18" s="669"/>
      <c r="GC18" s="669"/>
      <c r="GD18" s="669"/>
      <c r="GE18" s="669"/>
      <c r="GF18" s="669"/>
      <c r="GG18" s="669"/>
      <c r="GH18" s="669"/>
      <c r="GI18" s="669"/>
      <c r="GJ18" s="669"/>
      <c r="GK18" s="669"/>
      <c r="GL18" s="669"/>
      <c r="GM18" s="669"/>
      <c r="GN18" s="669"/>
      <c r="GO18" s="669"/>
      <c r="GP18" s="669"/>
      <c r="GQ18" s="669"/>
      <c r="GR18" s="669"/>
      <c r="GS18" s="669"/>
      <c r="GT18" s="669"/>
      <c r="GU18" s="669"/>
      <c r="GV18" s="669"/>
      <c r="GW18" s="669"/>
      <c r="GX18" s="669"/>
      <c r="GY18" s="669"/>
      <c r="GZ18" s="669"/>
      <c r="HA18" s="669"/>
      <c r="HB18" s="669"/>
      <c r="HC18" s="669"/>
      <c r="HD18" s="669"/>
      <c r="HE18" s="669"/>
      <c r="HF18" s="669"/>
      <c r="HG18" s="669"/>
      <c r="HH18" s="669"/>
      <c r="HI18" s="669"/>
      <c r="HJ18" s="669"/>
      <c r="HK18" s="669"/>
      <c r="HL18" s="669"/>
      <c r="HM18" s="669"/>
      <c r="HN18" s="669"/>
      <c r="HO18" s="669"/>
      <c r="HP18" s="669"/>
      <c r="HQ18" s="669"/>
      <c r="HR18" s="669"/>
      <c r="HS18" s="669"/>
      <c r="HT18" s="669"/>
      <c r="HU18" s="669"/>
      <c r="HV18" s="669"/>
      <c r="HW18" s="669"/>
      <c r="HX18" s="669"/>
      <c r="HY18" s="669"/>
      <c r="HZ18" s="669"/>
      <c r="IA18" s="669"/>
      <c r="IB18" s="669"/>
      <c r="IC18" s="669"/>
      <c r="ID18" s="669"/>
      <c r="IE18" s="669"/>
      <c r="IF18" s="669"/>
      <c r="IG18" s="669"/>
      <c r="IH18" s="669"/>
      <c r="II18" s="669"/>
      <c r="IJ18" s="669"/>
      <c r="IK18" s="669"/>
      <c r="IL18" s="669"/>
      <c r="IM18" s="669"/>
      <c r="IN18" s="669"/>
      <c r="IO18" s="669"/>
      <c r="IP18" s="669"/>
      <c r="IQ18" s="669"/>
      <c r="IR18" s="669"/>
      <c r="IS18" s="669"/>
      <c r="IT18" s="669"/>
    </row>
    <row r="19" spans="1:254" s="566" customFormat="1" ht="15.95" customHeight="1">
      <c r="A19" s="566" t="s">
        <v>1318</v>
      </c>
      <c r="B19" s="669"/>
      <c r="C19" s="669"/>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69"/>
      <c r="AK19" s="669"/>
      <c r="AL19" s="669"/>
      <c r="AM19" s="669"/>
      <c r="AN19" s="669"/>
      <c r="AO19" s="669"/>
      <c r="AP19" s="669"/>
      <c r="AQ19" s="669"/>
      <c r="AR19" s="669"/>
      <c r="AS19" s="669"/>
      <c r="AT19" s="669"/>
      <c r="AU19" s="669"/>
      <c r="AV19" s="669"/>
      <c r="AW19" s="669"/>
      <c r="AX19" s="669"/>
      <c r="AY19" s="669"/>
      <c r="AZ19" s="669"/>
      <c r="BA19" s="669"/>
      <c r="BB19" s="669"/>
      <c r="BC19" s="669"/>
      <c r="BD19" s="669"/>
      <c r="BE19" s="669"/>
      <c r="BF19" s="669"/>
      <c r="BG19" s="669"/>
      <c r="BH19" s="669"/>
      <c r="BI19" s="669"/>
      <c r="BJ19" s="669"/>
      <c r="BK19" s="669"/>
      <c r="BL19" s="669"/>
      <c r="BM19" s="669"/>
      <c r="BN19" s="669"/>
      <c r="BO19" s="669"/>
      <c r="BP19" s="669"/>
      <c r="BQ19" s="669"/>
      <c r="BR19" s="669"/>
      <c r="BS19" s="669"/>
      <c r="BT19" s="669"/>
      <c r="BU19" s="669"/>
      <c r="BV19" s="669"/>
      <c r="BW19" s="669"/>
      <c r="BX19" s="669"/>
      <c r="BY19" s="669"/>
      <c r="BZ19" s="669"/>
      <c r="CA19" s="669"/>
      <c r="CB19" s="669"/>
      <c r="CC19" s="669"/>
      <c r="CD19" s="669"/>
      <c r="CE19" s="669"/>
      <c r="CF19" s="669"/>
      <c r="CG19" s="669"/>
      <c r="CH19" s="669"/>
      <c r="CI19" s="669"/>
      <c r="CJ19" s="669"/>
      <c r="CK19" s="669"/>
      <c r="CL19" s="669"/>
      <c r="CM19" s="669"/>
      <c r="CN19" s="669"/>
      <c r="CO19" s="669"/>
      <c r="CP19" s="669"/>
      <c r="CQ19" s="669"/>
      <c r="CR19" s="669"/>
      <c r="CS19" s="669"/>
      <c r="CT19" s="669"/>
      <c r="CU19" s="669"/>
      <c r="CV19" s="669"/>
      <c r="CW19" s="669"/>
      <c r="CX19" s="669"/>
      <c r="CY19" s="669"/>
      <c r="CZ19" s="669"/>
      <c r="DA19" s="669"/>
      <c r="DB19" s="669"/>
      <c r="DC19" s="669"/>
      <c r="DD19" s="669"/>
      <c r="DE19" s="669"/>
      <c r="DF19" s="669"/>
      <c r="DG19" s="669"/>
      <c r="DH19" s="669"/>
      <c r="DI19" s="669"/>
      <c r="DJ19" s="669"/>
      <c r="DK19" s="669"/>
      <c r="DL19" s="669"/>
      <c r="DM19" s="669"/>
      <c r="DN19" s="669"/>
      <c r="DO19" s="669"/>
      <c r="DP19" s="669"/>
      <c r="DQ19" s="669"/>
      <c r="DR19" s="669"/>
      <c r="DS19" s="669"/>
      <c r="DT19" s="669"/>
      <c r="DU19" s="669"/>
      <c r="DV19" s="669"/>
      <c r="DW19" s="669"/>
      <c r="DX19" s="669"/>
      <c r="DY19" s="669"/>
      <c r="DZ19" s="669"/>
      <c r="EA19" s="669"/>
      <c r="EB19" s="669"/>
      <c r="EC19" s="669"/>
      <c r="ED19" s="669"/>
      <c r="EE19" s="669"/>
      <c r="EF19" s="669"/>
      <c r="EG19" s="669"/>
      <c r="EH19" s="669"/>
      <c r="EI19" s="669"/>
      <c r="EJ19" s="669"/>
      <c r="EK19" s="669"/>
      <c r="EL19" s="669"/>
      <c r="EM19" s="669"/>
      <c r="EN19" s="669"/>
      <c r="EO19" s="669"/>
      <c r="EP19" s="669"/>
      <c r="EQ19" s="669"/>
      <c r="ER19" s="669"/>
      <c r="ES19" s="669"/>
      <c r="ET19" s="669"/>
      <c r="EU19" s="669"/>
      <c r="EV19" s="669"/>
      <c r="EW19" s="669"/>
      <c r="EX19" s="669"/>
      <c r="EY19" s="669"/>
      <c r="EZ19" s="669"/>
      <c r="FA19" s="669"/>
      <c r="FB19" s="669"/>
      <c r="FC19" s="669"/>
      <c r="FD19" s="669"/>
      <c r="FE19" s="669"/>
      <c r="FF19" s="669"/>
      <c r="FG19" s="669"/>
      <c r="FH19" s="669"/>
      <c r="FI19" s="669"/>
      <c r="FJ19" s="669"/>
      <c r="FK19" s="669"/>
      <c r="FL19" s="669"/>
      <c r="FM19" s="669"/>
      <c r="FN19" s="669"/>
      <c r="FO19" s="669"/>
      <c r="FP19" s="669"/>
      <c r="FQ19" s="669"/>
      <c r="FR19" s="669"/>
      <c r="FS19" s="669"/>
      <c r="FT19" s="669"/>
      <c r="FU19" s="669"/>
      <c r="FV19" s="669"/>
      <c r="FW19" s="669"/>
      <c r="FX19" s="669"/>
      <c r="FY19" s="669"/>
      <c r="FZ19" s="669"/>
      <c r="GA19" s="669"/>
      <c r="GB19" s="669"/>
      <c r="GC19" s="669"/>
      <c r="GD19" s="669"/>
      <c r="GE19" s="669"/>
      <c r="GF19" s="669"/>
      <c r="GG19" s="669"/>
      <c r="GH19" s="669"/>
      <c r="GI19" s="669"/>
      <c r="GJ19" s="669"/>
      <c r="GK19" s="669"/>
      <c r="GL19" s="669"/>
      <c r="GM19" s="669"/>
      <c r="GN19" s="669"/>
      <c r="GO19" s="669"/>
      <c r="GP19" s="669"/>
      <c r="GQ19" s="669"/>
      <c r="GR19" s="669"/>
      <c r="GS19" s="669"/>
      <c r="GT19" s="669"/>
      <c r="GU19" s="669"/>
      <c r="GV19" s="669"/>
      <c r="GW19" s="669"/>
      <c r="GX19" s="669"/>
      <c r="GY19" s="669"/>
      <c r="GZ19" s="669"/>
      <c r="HA19" s="669"/>
      <c r="HB19" s="669"/>
      <c r="HC19" s="669"/>
      <c r="HD19" s="669"/>
      <c r="HE19" s="669"/>
      <c r="HF19" s="669"/>
      <c r="HG19" s="669"/>
      <c r="HH19" s="669"/>
      <c r="HI19" s="669"/>
      <c r="HJ19" s="669"/>
      <c r="HK19" s="669"/>
      <c r="HL19" s="669"/>
      <c r="HM19" s="669"/>
      <c r="HN19" s="669"/>
      <c r="HO19" s="669"/>
      <c r="HP19" s="669"/>
      <c r="HQ19" s="669"/>
      <c r="HR19" s="669"/>
      <c r="HS19" s="669"/>
      <c r="HT19" s="669"/>
      <c r="HU19" s="669"/>
      <c r="HV19" s="669"/>
      <c r="HW19" s="669"/>
      <c r="HX19" s="669"/>
      <c r="HY19" s="669"/>
      <c r="HZ19" s="669"/>
      <c r="IA19" s="669"/>
      <c r="IB19" s="669"/>
      <c r="IC19" s="669"/>
      <c r="ID19" s="669"/>
      <c r="IE19" s="669"/>
      <c r="IF19" s="669"/>
      <c r="IG19" s="669"/>
      <c r="IH19" s="669"/>
      <c r="II19" s="669"/>
      <c r="IJ19" s="669"/>
      <c r="IK19" s="669"/>
      <c r="IL19" s="669"/>
      <c r="IM19" s="669"/>
      <c r="IN19" s="669"/>
      <c r="IO19" s="669"/>
      <c r="IP19" s="669"/>
      <c r="IQ19" s="669"/>
      <c r="IR19" s="669"/>
      <c r="IS19" s="669"/>
      <c r="IT19" s="669"/>
    </row>
    <row r="20" spans="1:254" ht="19.5" customHeight="1">
      <c r="A20" s="149"/>
      <c r="B20" s="149"/>
      <c r="C20" s="149"/>
      <c r="D20" s="149"/>
      <c r="E20" s="66"/>
      <c r="F20" s="66"/>
      <c r="G20" s="66"/>
      <c r="H20" s="66"/>
      <c r="I20" s="65"/>
      <c r="J20" s="153"/>
      <c r="K20" s="153"/>
      <c r="L20" s="153"/>
      <c r="M20" s="40"/>
    </row>
    <row r="21" spans="1:254" ht="19.5" customHeight="1">
      <c r="A21" s="10" t="s">
        <v>1015</v>
      </c>
      <c r="B21" s="149"/>
      <c r="C21" s="149"/>
      <c r="D21" s="149"/>
      <c r="E21" s="66"/>
      <c r="F21" s="66"/>
      <c r="G21" s="66"/>
      <c r="H21" s="66"/>
      <c r="I21" s="65"/>
      <c r="J21" s="153"/>
      <c r="K21" s="153"/>
      <c r="L21" s="153"/>
      <c r="M21" s="40"/>
    </row>
    <row r="22" spans="1:254" ht="19.5" customHeight="1">
      <c r="B22" s="149"/>
      <c r="C22" s="149"/>
      <c r="D22" s="149"/>
      <c r="E22" s="66"/>
      <c r="F22" s="66"/>
      <c r="G22" s="66"/>
      <c r="H22" s="66"/>
      <c r="I22" s="65"/>
      <c r="J22" s="153"/>
      <c r="K22" s="153"/>
      <c r="L22" s="153"/>
      <c r="M22" s="56" t="s">
        <v>543</v>
      </c>
    </row>
    <row r="23" spans="1:254" ht="24" customHeight="1">
      <c r="A23" s="1210" t="s">
        <v>1159</v>
      </c>
      <c r="B23" s="1208" t="s">
        <v>951</v>
      </c>
      <c r="C23" s="1208" t="s">
        <v>544</v>
      </c>
      <c r="D23" s="1147" t="s">
        <v>1013</v>
      </c>
      <c r="E23" s="1147"/>
      <c r="F23" s="1147"/>
      <c r="G23" s="1147"/>
      <c r="H23" s="1147"/>
      <c r="I23" s="1147"/>
      <c r="J23" s="1147"/>
      <c r="K23" s="1147"/>
      <c r="L23" s="1147"/>
      <c r="M23" s="1147"/>
    </row>
    <row r="24" spans="1:254" s="73" customFormat="1" ht="54" customHeight="1">
      <c r="A24" s="1210"/>
      <c r="B24" s="1209"/>
      <c r="C24" s="1209"/>
      <c r="D24" s="305" t="s">
        <v>796</v>
      </c>
      <c r="E24" s="9" t="s">
        <v>949</v>
      </c>
      <c r="F24" s="9" t="s">
        <v>537</v>
      </c>
      <c r="G24" s="9" t="s">
        <v>538</v>
      </c>
      <c r="H24" s="9" t="s">
        <v>539</v>
      </c>
      <c r="I24" s="9" t="s">
        <v>540</v>
      </c>
      <c r="J24" s="9" t="s">
        <v>541</v>
      </c>
      <c r="K24" s="176" t="s">
        <v>542</v>
      </c>
      <c r="L24" s="177" t="s">
        <v>952</v>
      </c>
      <c r="M24" s="178" t="s">
        <v>953</v>
      </c>
    </row>
    <row r="25" spans="1:254" s="179" customFormat="1" ht="19.5" customHeight="1">
      <c r="A25" s="360">
        <v>22</v>
      </c>
      <c r="B25" s="815">
        <v>891</v>
      </c>
      <c r="C25" s="816">
        <v>476</v>
      </c>
      <c r="D25" s="354">
        <v>420</v>
      </c>
      <c r="E25" s="354">
        <v>180</v>
      </c>
      <c r="F25" s="354">
        <v>192</v>
      </c>
      <c r="G25" s="354">
        <v>32</v>
      </c>
      <c r="H25" s="354">
        <v>11</v>
      </c>
      <c r="I25" s="599">
        <v>3</v>
      </c>
      <c r="J25" s="599">
        <v>1</v>
      </c>
      <c r="K25" s="599">
        <v>1</v>
      </c>
      <c r="L25" s="355">
        <v>0</v>
      </c>
      <c r="M25" s="600">
        <v>0</v>
      </c>
    </row>
    <row r="26" spans="1:254" s="179" customFormat="1" ht="19.5" customHeight="1">
      <c r="A26" s="360">
        <v>27</v>
      </c>
      <c r="B26" s="815">
        <v>817</v>
      </c>
      <c r="C26" s="838">
        <v>460</v>
      </c>
      <c r="D26" s="815">
        <v>360</v>
      </c>
      <c r="E26" s="815">
        <v>162</v>
      </c>
      <c r="F26" s="815">
        <v>156</v>
      </c>
      <c r="G26" s="815">
        <v>25</v>
      </c>
      <c r="H26" s="815">
        <v>6</v>
      </c>
      <c r="I26" s="599">
        <v>6</v>
      </c>
      <c r="J26" s="599">
        <v>2</v>
      </c>
      <c r="K26" s="599">
        <v>1</v>
      </c>
      <c r="L26" s="355">
        <v>1</v>
      </c>
      <c r="M26" s="600">
        <v>1</v>
      </c>
      <c r="N26" s="818"/>
    </row>
    <row r="27" spans="1:254" s="179" customFormat="1" ht="19.5" customHeight="1">
      <c r="A27" s="837">
        <v>2</v>
      </c>
      <c r="B27" s="817">
        <v>696</v>
      </c>
      <c r="C27" s="839">
        <v>439</v>
      </c>
      <c r="D27" s="817">
        <v>262</v>
      </c>
      <c r="E27" s="817">
        <v>117</v>
      </c>
      <c r="F27" s="817">
        <v>119</v>
      </c>
      <c r="G27" s="817">
        <v>16</v>
      </c>
      <c r="H27" s="817">
        <v>1</v>
      </c>
      <c r="I27" s="356">
        <v>5</v>
      </c>
      <c r="J27" s="356">
        <v>1</v>
      </c>
      <c r="K27" s="356">
        <v>1</v>
      </c>
      <c r="L27" s="357">
        <v>1</v>
      </c>
      <c r="M27" s="358">
        <v>1</v>
      </c>
      <c r="N27" s="818"/>
      <c r="O27" s="818"/>
    </row>
    <row r="28" spans="1:254" ht="19.5" customHeight="1">
      <c r="A28" s="175"/>
      <c r="B28" s="165"/>
      <c r="C28" s="149"/>
      <c r="D28" s="304"/>
      <c r="E28" s="66"/>
      <c r="F28" s="66"/>
      <c r="G28" s="66"/>
      <c r="H28" s="66"/>
      <c r="I28" s="65"/>
      <c r="J28" s="153"/>
      <c r="K28" s="153"/>
      <c r="L28" s="153"/>
      <c r="M28" s="153" t="s">
        <v>536</v>
      </c>
    </row>
    <row r="29" spans="1:254" ht="19.5" customHeight="1">
      <c r="A29" s="175" t="s">
        <v>38</v>
      </c>
      <c r="B29" s="165"/>
      <c r="C29" s="149"/>
      <c r="D29" s="304"/>
      <c r="E29" s="66"/>
      <c r="F29" s="66"/>
      <c r="G29" s="66"/>
      <c r="H29" s="66"/>
      <c r="I29" s="65"/>
      <c r="J29" s="153"/>
      <c r="K29" s="153"/>
      <c r="L29" s="153"/>
      <c r="M29" s="40"/>
    </row>
    <row r="30" spans="1:254" ht="15.75" customHeight="1">
      <c r="A30" s="566" t="s">
        <v>1399</v>
      </c>
      <c r="B30" s="303"/>
      <c r="C30" s="14"/>
      <c r="D30" s="304"/>
      <c r="E30" s="66"/>
      <c r="F30" s="66"/>
      <c r="G30" s="66"/>
      <c r="H30" s="66"/>
      <c r="I30" s="65"/>
      <c r="J30" s="153"/>
      <c r="K30" s="153"/>
      <c r="L30" s="153"/>
      <c r="M30" s="40"/>
    </row>
    <row r="31" spans="1:254" s="573" customFormat="1" ht="15.75" customHeight="1">
      <c r="A31" s="579" t="s">
        <v>996</v>
      </c>
      <c r="B31" s="567"/>
      <c r="C31" s="567"/>
      <c r="D31" s="568"/>
      <c r="E31" s="569"/>
      <c r="F31" s="569"/>
      <c r="G31" s="569"/>
      <c r="H31" s="569"/>
      <c r="I31" s="570"/>
      <c r="J31" s="571"/>
      <c r="K31" s="571"/>
      <c r="L31" s="571"/>
      <c r="M31" s="572"/>
    </row>
    <row r="32" spans="1:254" s="573" customFormat="1" ht="15.75" customHeight="1">
      <c r="A32" s="579" t="s">
        <v>997</v>
      </c>
      <c r="B32" s="567"/>
      <c r="C32" s="567"/>
      <c r="D32" s="567"/>
      <c r="E32" s="569"/>
      <c r="F32" s="569"/>
      <c r="G32" s="569"/>
      <c r="H32" s="569"/>
      <c r="I32" s="570"/>
      <c r="J32" s="571"/>
      <c r="K32" s="571"/>
      <c r="L32" s="571"/>
      <c r="M32" s="572"/>
    </row>
    <row r="33" spans="1:14" s="573" customFormat="1" ht="15.75" customHeight="1">
      <c r="A33" s="579" t="s">
        <v>998</v>
      </c>
      <c r="B33" s="567"/>
      <c r="C33" s="567"/>
      <c r="D33" s="569"/>
      <c r="E33" s="569"/>
      <c r="F33" s="569"/>
      <c r="G33" s="569"/>
      <c r="H33" s="569"/>
      <c r="I33" s="570"/>
      <c r="J33" s="571"/>
      <c r="K33" s="571"/>
      <c r="L33" s="571"/>
      <c r="M33" s="572"/>
    </row>
    <row r="34" spans="1:14" s="367" customFormat="1" ht="15.75" customHeight="1">
      <c r="A34" s="580" t="s">
        <v>999</v>
      </c>
      <c r="B34" s="572"/>
      <c r="C34" s="572"/>
      <c r="D34" s="574"/>
      <c r="E34" s="569"/>
      <c r="F34" s="569"/>
      <c r="G34" s="569"/>
      <c r="H34" s="569"/>
      <c r="I34" s="570"/>
      <c r="J34" s="571"/>
      <c r="K34" s="571"/>
      <c r="L34" s="571"/>
      <c r="N34" s="573"/>
    </row>
    <row r="35" spans="1:14" s="367" customFormat="1" ht="15.75" customHeight="1">
      <c r="A35" s="580" t="s">
        <v>1000</v>
      </c>
      <c r="B35" s="572"/>
      <c r="C35" s="572"/>
      <c r="D35" s="574"/>
      <c r="E35" s="569"/>
      <c r="F35" s="569"/>
      <c r="G35" s="569"/>
      <c r="H35" s="569"/>
      <c r="I35" s="575"/>
      <c r="J35" s="571"/>
      <c r="K35" s="571"/>
      <c r="L35" s="571"/>
      <c r="N35" s="573"/>
    </row>
    <row r="36" spans="1:14" s="367" customFormat="1" ht="15.75" customHeight="1">
      <c r="A36" s="580" t="s">
        <v>1001</v>
      </c>
      <c r="B36" s="572"/>
      <c r="C36" s="572"/>
      <c r="D36" s="574"/>
      <c r="E36" s="569"/>
      <c r="F36" s="569"/>
      <c r="G36" s="569"/>
      <c r="H36" s="569"/>
      <c r="I36" s="575"/>
      <c r="J36" s="571"/>
      <c r="K36" s="571"/>
      <c r="L36" s="571"/>
      <c r="N36" s="573"/>
    </row>
    <row r="37" spans="1:14" s="573" customFormat="1" ht="15.75" customHeight="1">
      <c r="A37" s="579" t="s">
        <v>1002</v>
      </c>
      <c r="B37" s="567"/>
      <c r="C37" s="567"/>
      <c r="D37" s="574"/>
      <c r="E37" s="569"/>
      <c r="F37" s="569"/>
      <c r="G37" s="569"/>
      <c r="H37" s="569"/>
      <c r="I37" s="567"/>
      <c r="J37" s="571"/>
      <c r="K37" s="571"/>
      <c r="L37" s="571"/>
      <c r="M37" s="367"/>
    </row>
    <row r="38" spans="1:14" s="573" customFormat="1" ht="15.75" customHeight="1">
      <c r="A38" s="579" t="s">
        <v>1003</v>
      </c>
      <c r="B38" s="567"/>
      <c r="C38" s="567"/>
      <c r="D38" s="574"/>
      <c r="E38" s="569"/>
      <c r="F38" s="569"/>
      <c r="G38" s="569"/>
      <c r="H38" s="569"/>
      <c r="I38" s="567"/>
      <c r="J38" s="571"/>
      <c r="K38" s="571"/>
      <c r="L38" s="571"/>
      <c r="M38" s="367"/>
    </row>
    <row r="39" spans="1:14" s="573" customFormat="1" ht="15.75" customHeight="1">
      <c r="A39" s="579" t="s">
        <v>1004</v>
      </c>
      <c r="B39" s="567"/>
      <c r="C39" s="567"/>
      <c r="D39" s="574"/>
      <c r="E39" s="569"/>
      <c r="F39" s="569"/>
      <c r="G39" s="569"/>
      <c r="H39" s="569"/>
      <c r="I39" s="567"/>
      <c r="J39" s="571"/>
      <c r="K39" s="571"/>
      <c r="L39" s="571"/>
      <c r="M39" s="367"/>
    </row>
    <row r="40" spans="1:14" s="573" customFormat="1" ht="15.75" customHeight="1">
      <c r="A40" s="579" t="s">
        <v>1005</v>
      </c>
      <c r="B40" s="567"/>
      <c r="C40" s="567"/>
      <c r="D40" s="576"/>
      <c r="E40" s="569"/>
      <c r="F40" s="569"/>
      <c r="G40" s="569"/>
      <c r="H40" s="569"/>
      <c r="I40" s="567"/>
      <c r="J40" s="571"/>
      <c r="K40" s="571"/>
      <c r="L40" s="571"/>
      <c r="M40" s="367"/>
    </row>
    <row r="41" spans="1:14" s="573" customFormat="1" ht="15.75" customHeight="1">
      <c r="A41" s="579" t="s">
        <v>1006</v>
      </c>
      <c r="B41" s="567"/>
      <c r="C41" s="567"/>
      <c r="D41" s="574"/>
      <c r="E41" s="569"/>
      <c r="F41" s="569"/>
      <c r="G41" s="569"/>
      <c r="H41" s="569"/>
      <c r="I41" s="567"/>
      <c r="J41" s="571"/>
      <c r="K41" s="571"/>
      <c r="L41" s="571"/>
      <c r="M41" s="367"/>
    </row>
    <row r="42" spans="1:14" s="573" customFormat="1" ht="15.75" customHeight="1">
      <c r="A42" s="579" t="s">
        <v>1007</v>
      </c>
      <c r="B42" s="569"/>
      <c r="C42" s="569"/>
      <c r="D42" s="569"/>
      <c r="E42" s="569"/>
      <c r="F42" s="569"/>
      <c r="G42" s="567"/>
      <c r="H42" s="567"/>
      <c r="I42" s="567"/>
      <c r="J42" s="571"/>
      <c r="K42" s="571"/>
      <c r="L42" s="571"/>
      <c r="M42" s="367"/>
    </row>
    <row r="43" spans="1:14" s="573" customFormat="1" ht="15.75" customHeight="1">
      <c r="A43" s="579" t="s">
        <v>1008</v>
      </c>
      <c r="B43" s="567"/>
      <c r="C43" s="567"/>
      <c r="D43" s="567"/>
      <c r="E43" s="567"/>
      <c r="F43" s="567"/>
      <c r="G43" s="567"/>
      <c r="H43" s="567"/>
      <c r="I43" s="567"/>
      <c r="J43" s="571"/>
      <c r="K43" s="571"/>
      <c r="L43" s="577"/>
      <c r="M43" s="367"/>
    </row>
    <row r="44" spans="1:14" s="573" customFormat="1" ht="15.75" customHeight="1">
      <c r="A44" s="872" t="s">
        <v>1009</v>
      </c>
      <c r="J44" s="578"/>
      <c r="K44" s="578"/>
      <c r="L44" s="578"/>
      <c r="M44" s="367"/>
    </row>
    <row r="45" spans="1:14" ht="19.5" customHeight="1">
      <c r="A45" s="16"/>
    </row>
    <row r="46" spans="1:14" ht="24" customHeight="1"/>
    <row r="47" spans="1:14" ht="24" customHeight="1"/>
    <row r="48" spans="1:14" ht="24" customHeight="1"/>
    <row r="49" ht="24" customHeight="1"/>
    <row r="50" ht="24" customHeight="1"/>
    <row r="51" ht="24" customHeight="1"/>
    <row r="52" ht="24" customHeight="1"/>
  </sheetData>
  <mergeCells count="13">
    <mergeCell ref="G4:I5"/>
    <mergeCell ref="D4:F4"/>
    <mergeCell ref="D23:M23"/>
    <mergeCell ref="G7:I7"/>
    <mergeCell ref="J4:M4"/>
    <mergeCell ref="G6:I6"/>
    <mergeCell ref="G8:I8"/>
    <mergeCell ref="B4:B5"/>
    <mergeCell ref="C4:C5"/>
    <mergeCell ref="B23:B24"/>
    <mergeCell ref="C23:C24"/>
    <mergeCell ref="A4:A5"/>
    <mergeCell ref="A23:A2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4"/>
  <sheetViews>
    <sheetView view="pageBreakPreview" zoomScale="80" zoomScaleNormal="100" zoomScaleSheetLayoutView="80" workbookViewId="0">
      <pane ySplit="4" topLeftCell="A8" activePane="bottomLeft" state="frozen"/>
      <selection activeCell="J35" sqref="J35"/>
      <selection pane="bottomLeft" activeCell="K9" sqref="K9:U14"/>
    </sheetView>
  </sheetViews>
  <sheetFormatPr defaultRowHeight="13.5"/>
  <cols>
    <col min="1" max="1" width="2.125" style="455" customWidth="1"/>
    <col min="2" max="2" width="29.125" style="455" customWidth="1"/>
    <col min="3" max="3" width="2.125" style="455" customWidth="1"/>
    <col min="4" max="9" width="9.125" style="375" customWidth="1"/>
    <col min="10" max="10" width="6" style="163" customWidth="1"/>
    <col min="11" max="11" width="10.125" style="156" customWidth="1"/>
    <col min="12" max="12" width="6" style="455" customWidth="1"/>
    <col min="13" max="16384" width="9" style="455"/>
  </cols>
  <sheetData>
    <row r="1" spans="1:12" ht="28.5" customHeight="1">
      <c r="A1" s="455" t="s">
        <v>546</v>
      </c>
    </row>
    <row r="2" spans="1:12" ht="17.25" customHeight="1">
      <c r="B2" s="455" t="s">
        <v>547</v>
      </c>
    </row>
    <row r="3" spans="1:12" s="376" customFormat="1" ht="17.25" customHeight="1">
      <c r="D3" s="377"/>
      <c r="E3" s="377"/>
      <c r="F3" s="375"/>
      <c r="G3" s="375"/>
      <c r="I3" s="375" t="s">
        <v>1024</v>
      </c>
      <c r="J3" s="367"/>
      <c r="K3" s="159"/>
    </row>
    <row r="4" spans="1:12" ht="45" customHeight="1">
      <c r="A4" s="1230" t="s">
        <v>553</v>
      </c>
      <c r="B4" s="1230"/>
      <c r="C4" s="1230"/>
      <c r="D4" s="1229" t="s">
        <v>550</v>
      </c>
      <c r="E4" s="1229"/>
      <c r="F4" s="1229" t="s">
        <v>551</v>
      </c>
      <c r="G4" s="1229"/>
      <c r="H4" s="1227" t="s">
        <v>983</v>
      </c>
      <c r="I4" s="1228"/>
      <c r="J4" s="152"/>
      <c r="K4" s="122"/>
      <c r="L4" s="121"/>
    </row>
    <row r="5" spans="1:12" ht="34.5" customHeight="1">
      <c r="A5" s="1230"/>
      <c r="B5" s="1230"/>
      <c r="C5" s="1230"/>
      <c r="D5" s="456" t="s">
        <v>548</v>
      </c>
      <c r="E5" s="379" t="s">
        <v>549</v>
      </c>
      <c r="F5" s="456" t="s">
        <v>548</v>
      </c>
      <c r="G5" s="379" t="s">
        <v>549</v>
      </c>
      <c r="H5" s="456" t="s">
        <v>548</v>
      </c>
      <c r="I5" s="379" t="s">
        <v>549</v>
      </c>
      <c r="J5" s="152"/>
      <c r="K5" s="122"/>
      <c r="L5" s="121"/>
    </row>
    <row r="6" spans="1:12" s="387" customFormat="1" ht="19.5" customHeight="1">
      <c r="A6" s="385"/>
      <c r="B6" s="221">
        <v>35339</v>
      </c>
      <c r="C6" s="457"/>
      <c r="D6" s="383">
        <v>2165</v>
      </c>
      <c r="E6" s="383">
        <v>23053</v>
      </c>
      <c r="F6" s="383">
        <v>2111</v>
      </c>
      <c r="G6" s="458">
        <v>21385</v>
      </c>
      <c r="H6" s="383">
        <v>54</v>
      </c>
      <c r="I6" s="383">
        <v>1668</v>
      </c>
      <c r="J6" s="190"/>
      <c r="K6" s="191"/>
      <c r="L6" s="231"/>
    </row>
    <row r="7" spans="1:12" s="387" customFormat="1" ht="19.5" customHeight="1">
      <c r="A7" s="385"/>
      <c r="B7" s="221">
        <v>37165</v>
      </c>
      <c r="C7" s="457"/>
      <c r="D7" s="383">
        <v>2274</v>
      </c>
      <c r="E7" s="383">
        <v>25096</v>
      </c>
      <c r="F7" s="383">
        <v>2215</v>
      </c>
      <c r="G7" s="458">
        <v>23336</v>
      </c>
      <c r="H7" s="383">
        <v>59</v>
      </c>
      <c r="I7" s="383">
        <v>1760</v>
      </c>
      <c r="J7" s="190"/>
      <c r="K7" s="191"/>
      <c r="L7" s="231"/>
    </row>
    <row r="8" spans="1:12" s="387" customFormat="1" ht="19.5" customHeight="1">
      <c r="A8" s="385"/>
      <c r="B8" s="221">
        <v>38991</v>
      </c>
      <c r="C8" s="457"/>
      <c r="D8" s="383">
        <v>2314</v>
      </c>
      <c r="E8" s="458">
        <v>28842</v>
      </c>
      <c r="F8" s="458">
        <v>2250</v>
      </c>
      <c r="G8" s="458">
        <v>27182</v>
      </c>
      <c r="H8" s="383">
        <v>64</v>
      </c>
      <c r="I8" s="383">
        <v>1660</v>
      </c>
      <c r="J8" s="190"/>
      <c r="K8" s="191"/>
      <c r="L8" s="231"/>
    </row>
    <row r="9" spans="1:12" s="387" customFormat="1" ht="19.5" customHeight="1">
      <c r="A9" s="385"/>
      <c r="B9" s="221">
        <v>39995</v>
      </c>
      <c r="C9" s="457"/>
      <c r="D9" s="383">
        <v>2459</v>
      </c>
      <c r="E9" s="458">
        <v>31280</v>
      </c>
      <c r="F9" s="458">
        <v>2390</v>
      </c>
      <c r="G9" s="458">
        <v>29361</v>
      </c>
      <c r="H9" s="383">
        <v>69</v>
      </c>
      <c r="I9" s="383">
        <v>1919</v>
      </c>
      <c r="J9" s="190"/>
      <c r="K9" s="191"/>
      <c r="L9" s="231"/>
    </row>
    <row r="10" spans="1:12" s="387" customFormat="1" ht="19.5" customHeight="1">
      <c r="A10" s="385"/>
      <c r="B10" s="221">
        <v>41821</v>
      </c>
      <c r="C10" s="457"/>
      <c r="D10" s="383">
        <v>2473</v>
      </c>
      <c r="E10" s="458">
        <v>32677</v>
      </c>
      <c r="F10" s="458">
        <v>2406</v>
      </c>
      <c r="G10" s="458">
        <v>31001</v>
      </c>
      <c r="H10" s="383">
        <v>67</v>
      </c>
      <c r="I10" s="383">
        <v>1676</v>
      </c>
      <c r="J10" s="190"/>
      <c r="K10" s="191"/>
      <c r="L10" s="818"/>
    </row>
    <row r="11" spans="1:12" ht="19.5" customHeight="1">
      <c r="A11" s="389"/>
      <c r="B11" s="233"/>
      <c r="C11" s="390"/>
      <c r="D11" s="306"/>
      <c r="E11" s="459"/>
      <c r="F11" s="459"/>
      <c r="G11" s="459"/>
      <c r="H11" s="306"/>
      <c r="I11" s="306"/>
      <c r="J11" s="161"/>
      <c r="K11" s="47"/>
      <c r="L11" s="231"/>
    </row>
    <row r="12" spans="1:12" ht="19.5" customHeight="1">
      <c r="A12" s="389"/>
      <c r="B12" s="222" t="s">
        <v>552</v>
      </c>
      <c r="C12" s="392"/>
      <c r="D12" s="238">
        <v>7</v>
      </c>
      <c r="E12" s="238">
        <v>74</v>
      </c>
      <c r="F12" s="238">
        <v>7</v>
      </c>
      <c r="G12" s="461">
        <v>74</v>
      </c>
      <c r="H12" s="462">
        <v>0</v>
      </c>
      <c r="I12" s="462">
        <v>0</v>
      </c>
      <c r="J12" s="455"/>
      <c r="K12" s="47"/>
      <c r="L12" s="231"/>
    </row>
    <row r="13" spans="1:12" ht="19.5" customHeight="1">
      <c r="A13" s="389"/>
      <c r="B13" s="222" t="s">
        <v>554</v>
      </c>
      <c r="C13" s="392"/>
      <c r="D13" s="462">
        <v>0</v>
      </c>
      <c r="E13" s="462">
        <v>0</v>
      </c>
      <c r="F13" s="462">
        <v>0</v>
      </c>
      <c r="G13" s="463">
        <v>0</v>
      </c>
      <c r="H13" s="462">
        <v>0</v>
      </c>
      <c r="I13" s="462">
        <v>0</v>
      </c>
      <c r="J13" s="161"/>
      <c r="K13" s="47"/>
      <c r="L13" s="460"/>
    </row>
    <row r="14" spans="1:12" ht="19.5" customHeight="1">
      <c r="A14" s="389"/>
      <c r="B14" s="222" t="s">
        <v>356</v>
      </c>
      <c r="C14" s="392"/>
      <c r="D14" s="238">
        <v>250</v>
      </c>
      <c r="E14" s="238">
        <v>1936</v>
      </c>
      <c r="F14" s="238">
        <v>250</v>
      </c>
      <c r="G14" s="461">
        <v>1936</v>
      </c>
      <c r="H14" s="462">
        <v>0</v>
      </c>
      <c r="I14" s="462">
        <v>0</v>
      </c>
      <c r="J14" s="161"/>
      <c r="K14" s="47"/>
      <c r="L14" s="460"/>
    </row>
    <row r="15" spans="1:12" ht="19.5" customHeight="1">
      <c r="A15" s="389"/>
      <c r="B15" s="222" t="s">
        <v>357</v>
      </c>
      <c r="C15" s="392"/>
      <c r="D15" s="238">
        <v>209</v>
      </c>
      <c r="E15" s="238">
        <v>4247</v>
      </c>
      <c r="F15" s="238">
        <v>209</v>
      </c>
      <c r="G15" s="461">
        <v>4247</v>
      </c>
      <c r="H15" s="462">
        <v>0</v>
      </c>
      <c r="I15" s="462">
        <v>0</v>
      </c>
      <c r="J15" s="161"/>
      <c r="K15" s="47"/>
      <c r="L15" s="460"/>
    </row>
    <row r="16" spans="1:12" ht="19.5" customHeight="1">
      <c r="A16" s="389"/>
      <c r="B16" s="222" t="s">
        <v>555</v>
      </c>
      <c r="C16" s="392"/>
      <c r="D16" s="238">
        <v>8</v>
      </c>
      <c r="E16" s="238">
        <v>89</v>
      </c>
      <c r="F16" s="238">
        <v>5</v>
      </c>
      <c r="G16" s="461">
        <v>55</v>
      </c>
      <c r="H16" s="238">
        <v>3</v>
      </c>
      <c r="I16" s="238">
        <v>34</v>
      </c>
      <c r="J16" s="161"/>
      <c r="K16" s="47"/>
      <c r="L16" s="460"/>
    </row>
    <row r="17" spans="1:13" ht="19.5" customHeight="1">
      <c r="A17" s="389"/>
      <c r="B17" s="222" t="s">
        <v>556</v>
      </c>
      <c r="C17" s="392"/>
      <c r="D17" s="238">
        <v>24</v>
      </c>
      <c r="E17" s="238">
        <v>1124</v>
      </c>
      <c r="F17" s="238">
        <v>24</v>
      </c>
      <c r="G17" s="461">
        <v>1124</v>
      </c>
      <c r="H17" s="462">
        <v>0</v>
      </c>
      <c r="I17" s="462">
        <v>0</v>
      </c>
      <c r="J17" s="161"/>
      <c r="K17" s="47"/>
      <c r="L17" s="460"/>
    </row>
    <row r="18" spans="1:13" ht="19.5" customHeight="1">
      <c r="A18" s="389"/>
      <c r="B18" s="222" t="s">
        <v>557</v>
      </c>
      <c r="C18" s="392"/>
      <c r="D18" s="238">
        <v>38</v>
      </c>
      <c r="E18" s="238">
        <v>1483</v>
      </c>
      <c r="F18" s="238">
        <v>35</v>
      </c>
      <c r="G18" s="461">
        <v>1125</v>
      </c>
      <c r="H18" s="238">
        <v>3</v>
      </c>
      <c r="I18" s="238">
        <v>358</v>
      </c>
      <c r="J18" s="161"/>
      <c r="K18" s="47"/>
      <c r="L18" s="460"/>
    </row>
    <row r="19" spans="1:13" ht="19.5" customHeight="1">
      <c r="A19" s="389"/>
      <c r="B19" s="222" t="s">
        <v>558</v>
      </c>
      <c r="C19" s="392"/>
      <c r="D19" s="238">
        <v>536</v>
      </c>
      <c r="E19" s="238">
        <v>5973</v>
      </c>
      <c r="F19" s="238">
        <v>536</v>
      </c>
      <c r="G19" s="461">
        <v>5973</v>
      </c>
      <c r="H19" s="462">
        <v>0</v>
      </c>
      <c r="I19" s="462">
        <v>0</v>
      </c>
      <c r="J19" s="161"/>
      <c r="K19" s="47"/>
      <c r="L19" s="460"/>
    </row>
    <row r="20" spans="1:13" ht="19.5" customHeight="1">
      <c r="A20" s="389"/>
      <c r="B20" s="222" t="s">
        <v>559</v>
      </c>
      <c r="C20" s="392"/>
      <c r="D20" s="238">
        <v>27</v>
      </c>
      <c r="E20" s="238">
        <v>237</v>
      </c>
      <c r="F20" s="238">
        <v>26</v>
      </c>
      <c r="G20" s="461">
        <v>235</v>
      </c>
      <c r="H20" s="238">
        <v>1</v>
      </c>
      <c r="I20" s="238">
        <v>2</v>
      </c>
      <c r="J20" s="161"/>
      <c r="K20" s="47"/>
      <c r="L20" s="460"/>
    </row>
    <row r="21" spans="1:13" ht="19.5" customHeight="1">
      <c r="A21" s="389"/>
      <c r="B21" s="222" t="s">
        <v>560</v>
      </c>
      <c r="C21" s="392"/>
      <c r="D21" s="238">
        <v>191</v>
      </c>
      <c r="E21" s="238">
        <v>605</v>
      </c>
      <c r="F21" s="238">
        <v>191</v>
      </c>
      <c r="G21" s="461">
        <v>605</v>
      </c>
      <c r="H21" s="462">
        <v>0</v>
      </c>
      <c r="I21" s="462">
        <v>0</v>
      </c>
      <c r="J21" s="161"/>
      <c r="K21" s="47"/>
      <c r="L21" s="460"/>
    </row>
    <row r="22" spans="1:13" ht="19.5" customHeight="1">
      <c r="A22" s="389"/>
      <c r="B22" s="222" t="s">
        <v>561</v>
      </c>
      <c r="C22" s="392"/>
      <c r="D22" s="238">
        <v>95</v>
      </c>
      <c r="E22" s="238">
        <v>946</v>
      </c>
      <c r="F22" s="238">
        <v>92</v>
      </c>
      <c r="G22" s="461">
        <v>943</v>
      </c>
      <c r="H22" s="238">
        <v>3</v>
      </c>
      <c r="I22" s="238">
        <v>3</v>
      </c>
      <c r="J22" s="161"/>
      <c r="K22" s="47"/>
      <c r="L22" s="460"/>
    </row>
    <row r="23" spans="1:13" ht="19.5" customHeight="1">
      <c r="A23" s="389"/>
      <c r="B23" s="222" t="s">
        <v>562</v>
      </c>
      <c r="C23" s="392"/>
      <c r="D23" s="238">
        <v>292</v>
      </c>
      <c r="E23" s="238">
        <v>3224</v>
      </c>
      <c r="F23" s="238">
        <v>291</v>
      </c>
      <c r="G23" s="461">
        <v>3220</v>
      </c>
      <c r="H23" s="238">
        <v>1</v>
      </c>
      <c r="I23" s="238">
        <v>4</v>
      </c>
      <c r="J23" s="161"/>
      <c r="K23" s="47"/>
      <c r="L23" s="460"/>
    </row>
    <row r="24" spans="1:13" ht="19.5" customHeight="1">
      <c r="A24" s="389"/>
      <c r="B24" s="222" t="s">
        <v>563</v>
      </c>
      <c r="C24" s="392"/>
      <c r="D24" s="238">
        <v>199</v>
      </c>
      <c r="E24" s="238">
        <v>1171</v>
      </c>
      <c r="F24" s="238">
        <v>196</v>
      </c>
      <c r="G24" s="461">
        <v>1171</v>
      </c>
      <c r="H24" s="238">
        <v>3</v>
      </c>
      <c r="I24" s="388" t="s">
        <v>1033</v>
      </c>
      <c r="J24" s="161"/>
      <c r="K24" s="47"/>
      <c r="L24" s="460"/>
    </row>
    <row r="25" spans="1:13" ht="19.5" customHeight="1">
      <c r="A25" s="389"/>
      <c r="B25" s="222" t="s">
        <v>564</v>
      </c>
      <c r="C25" s="392"/>
      <c r="D25" s="238">
        <v>163</v>
      </c>
      <c r="E25" s="238">
        <v>4909</v>
      </c>
      <c r="F25" s="238">
        <v>141</v>
      </c>
      <c r="G25" s="461">
        <v>4554</v>
      </c>
      <c r="H25" s="238">
        <v>22</v>
      </c>
      <c r="I25" s="238">
        <v>355</v>
      </c>
      <c r="J25" s="161"/>
      <c r="K25" s="47"/>
      <c r="L25" s="460"/>
    </row>
    <row r="26" spans="1:13" ht="19.5" customHeight="1">
      <c r="A26" s="389"/>
      <c r="B26" s="222" t="s">
        <v>565</v>
      </c>
      <c r="C26" s="392"/>
      <c r="D26" s="238">
        <v>270</v>
      </c>
      <c r="E26" s="238">
        <v>4115</v>
      </c>
      <c r="F26" s="238">
        <v>252</v>
      </c>
      <c r="G26" s="461">
        <v>3657</v>
      </c>
      <c r="H26" s="238">
        <v>18</v>
      </c>
      <c r="I26" s="238">
        <v>458</v>
      </c>
      <c r="J26" s="161"/>
      <c r="K26" s="47"/>
      <c r="L26" s="460"/>
    </row>
    <row r="27" spans="1:13" ht="19.5" customHeight="1">
      <c r="A27" s="389"/>
      <c r="B27" s="222" t="s">
        <v>566</v>
      </c>
      <c r="C27" s="392"/>
      <c r="D27" s="238">
        <v>15</v>
      </c>
      <c r="E27" s="238">
        <v>421</v>
      </c>
      <c r="F27" s="238">
        <v>15</v>
      </c>
      <c r="G27" s="461">
        <v>421</v>
      </c>
      <c r="H27" s="462">
        <v>0</v>
      </c>
      <c r="I27" s="462">
        <v>0</v>
      </c>
      <c r="J27" s="161"/>
      <c r="K27" s="47"/>
      <c r="L27" s="460"/>
    </row>
    <row r="28" spans="1:13" ht="19.5" customHeight="1">
      <c r="A28" s="389"/>
      <c r="B28" s="464" t="s">
        <v>567</v>
      </c>
      <c r="C28" s="392"/>
      <c r="D28" s="238">
        <v>140</v>
      </c>
      <c r="E28" s="238">
        <v>1685</v>
      </c>
      <c r="F28" s="238">
        <v>136</v>
      </c>
      <c r="G28" s="461">
        <v>1661</v>
      </c>
      <c r="H28" s="238">
        <v>4</v>
      </c>
      <c r="I28" s="238">
        <v>24</v>
      </c>
      <c r="J28" s="161"/>
      <c r="K28" s="47"/>
      <c r="L28" s="460"/>
    </row>
    <row r="29" spans="1:13" s="163" customFormat="1" ht="19.5" customHeight="1">
      <c r="A29" s="465"/>
      <c r="B29" s="466" t="s">
        <v>568</v>
      </c>
      <c r="C29" s="467"/>
      <c r="D29" s="239">
        <v>9</v>
      </c>
      <c r="E29" s="239">
        <v>438</v>
      </c>
      <c r="F29" s="468">
        <v>0</v>
      </c>
      <c r="G29" s="469">
        <v>0</v>
      </c>
      <c r="H29" s="239">
        <v>9</v>
      </c>
      <c r="I29" s="239">
        <v>438</v>
      </c>
      <c r="K29" s="156"/>
      <c r="L29" s="455"/>
      <c r="M29" s="455"/>
    </row>
    <row r="30" spans="1:13" s="163" customFormat="1" ht="19.5" customHeight="1">
      <c r="B30" s="460"/>
      <c r="C30" s="460"/>
      <c r="D30" s="375"/>
      <c r="E30" s="375"/>
      <c r="F30" s="375"/>
      <c r="G30" s="375"/>
      <c r="H30" s="470"/>
      <c r="I30" s="153" t="s">
        <v>1025</v>
      </c>
      <c r="K30" s="156"/>
      <c r="L30" s="455"/>
      <c r="M30" s="455"/>
    </row>
    <row r="31" spans="1:13" s="163" customFormat="1" ht="19.5" customHeight="1">
      <c r="B31" s="17"/>
      <c r="C31" s="17"/>
      <c r="D31" s="375"/>
      <c r="E31" s="375"/>
      <c r="F31" s="375"/>
      <c r="G31" s="375"/>
      <c r="H31" s="375"/>
      <c r="I31" s="375"/>
      <c r="K31" s="156"/>
      <c r="L31" s="455"/>
      <c r="M31" s="455"/>
    </row>
    <row r="32" spans="1:13" s="163" customFormat="1" ht="19.5" customHeight="1">
      <c r="B32" s="17"/>
      <c r="C32" s="17"/>
      <c r="D32" s="375"/>
      <c r="E32" s="375"/>
      <c r="F32" s="375"/>
      <c r="G32" s="375"/>
      <c r="H32" s="375"/>
      <c r="I32" s="375"/>
      <c r="K32" s="156"/>
      <c r="L32" s="455"/>
      <c r="M32" s="455"/>
    </row>
    <row r="33" spans="1:13" s="163" customFormat="1" ht="19.5" customHeight="1">
      <c r="B33" s="397"/>
      <c r="C33" s="397"/>
      <c r="D33" s="375"/>
      <c r="E33" s="375"/>
      <c r="F33" s="375"/>
      <c r="G33" s="375"/>
      <c r="H33" s="375"/>
      <c r="I33" s="375"/>
      <c r="K33" s="156"/>
      <c r="L33" s="455"/>
      <c r="M33" s="455"/>
    </row>
    <row r="34" spans="1:13" s="163" customFormat="1" ht="19.5" customHeight="1">
      <c r="A34" s="196" t="s">
        <v>1026</v>
      </c>
      <c r="B34" s="455"/>
      <c r="C34" s="455"/>
      <c r="D34" s="375"/>
      <c r="E34" s="375"/>
      <c r="F34" s="375"/>
      <c r="G34" s="375"/>
      <c r="H34" s="375"/>
      <c r="I34" s="375"/>
      <c r="K34" s="156"/>
      <c r="L34" s="455"/>
      <c r="M34" s="455"/>
    </row>
    <row r="35" spans="1:13" s="163" customFormat="1" ht="19.5" customHeight="1">
      <c r="A35" s="196"/>
      <c r="B35" s="196" t="s">
        <v>577</v>
      </c>
      <c r="C35" s="455"/>
      <c r="D35" s="375"/>
      <c r="E35" s="375"/>
      <c r="F35" s="375"/>
      <c r="G35" s="375"/>
      <c r="H35" s="375"/>
      <c r="I35" s="375"/>
      <c r="K35" s="156"/>
      <c r="L35" s="455"/>
      <c r="M35" s="455"/>
    </row>
    <row r="36" spans="1:13" s="163" customFormat="1" ht="19.5" customHeight="1">
      <c r="B36" s="833" t="s">
        <v>1293</v>
      </c>
      <c r="C36" s="455"/>
      <c r="D36" s="375"/>
      <c r="E36" s="375"/>
      <c r="F36" s="375"/>
      <c r="G36" s="375"/>
      <c r="H36" s="375"/>
      <c r="I36" s="375"/>
      <c r="K36" s="156"/>
      <c r="L36" s="455"/>
      <c r="M36" s="455"/>
    </row>
    <row r="37" spans="1:13" s="163" customFormat="1" ht="19.5" customHeight="1">
      <c r="B37" s="833" t="s">
        <v>1294</v>
      </c>
      <c r="C37" s="455"/>
      <c r="D37" s="375"/>
      <c r="E37" s="375"/>
      <c r="F37" s="375"/>
      <c r="G37" s="375"/>
      <c r="H37" s="375"/>
      <c r="I37" s="375"/>
      <c r="K37" s="156"/>
      <c r="L37" s="455"/>
      <c r="M37" s="455"/>
    </row>
    <row r="38" spans="1:13" s="163" customFormat="1" ht="24" customHeight="1">
      <c r="B38" s="455"/>
      <c r="C38" s="455"/>
      <c r="D38" s="375"/>
      <c r="E38" s="375"/>
      <c r="F38" s="375"/>
      <c r="G38" s="375"/>
      <c r="H38" s="375"/>
      <c r="I38" s="375"/>
      <c r="K38" s="156"/>
      <c r="L38" s="455"/>
      <c r="M38" s="455"/>
    </row>
    <row r="39" spans="1:13" s="163" customFormat="1" ht="24" customHeight="1">
      <c r="B39" s="455"/>
      <c r="C39" s="455"/>
      <c r="D39" s="375"/>
      <c r="E39" s="375"/>
      <c r="F39" s="375"/>
      <c r="G39" s="375"/>
      <c r="H39" s="375"/>
      <c r="I39" s="375"/>
      <c r="K39" s="156"/>
      <c r="L39" s="455"/>
      <c r="M39" s="455"/>
    </row>
    <row r="40" spans="1:13" s="163" customFormat="1" ht="24" customHeight="1">
      <c r="B40" s="455"/>
      <c r="C40" s="455"/>
      <c r="D40" s="375"/>
      <c r="E40" s="375"/>
      <c r="F40" s="375"/>
      <c r="G40" s="375"/>
      <c r="H40" s="375"/>
      <c r="I40" s="375"/>
      <c r="K40" s="156"/>
      <c r="L40" s="455"/>
      <c r="M40" s="455"/>
    </row>
    <row r="41" spans="1:13" s="163" customFormat="1" ht="24" customHeight="1">
      <c r="B41" s="455"/>
      <c r="C41" s="455"/>
      <c r="D41" s="375"/>
      <c r="E41" s="375"/>
      <c r="F41" s="375"/>
      <c r="G41" s="375"/>
      <c r="H41" s="375"/>
      <c r="I41" s="375"/>
      <c r="K41" s="156"/>
      <c r="L41" s="455"/>
      <c r="M41" s="455"/>
    </row>
    <row r="42" spans="1:13" ht="24" customHeight="1"/>
    <row r="43" spans="1:13" ht="24" customHeight="1"/>
    <row r="44" spans="1:13" ht="24" customHeight="1"/>
  </sheetData>
  <mergeCells count="4">
    <mergeCell ref="H4:I4"/>
    <mergeCell ref="F4:G4"/>
    <mergeCell ref="D4:E4"/>
    <mergeCell ref="A4:C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9"/>
  <sheetViews>
    <sheetView view="pageBreakPreview" zoomScaleNormal="100" zoomScaleSheetLayoutView="100" workbookViewId="0">
      <selection activeCell="F5" sqref="F5"/>
    </sheetView>
  </sheetViews>
  <sheetFormatPr defaultRowHeight="13.5"/>
  <cols>
    <col min="1" max="2" width="2.125" style="10" customWidth="1"/>
    <col min="3" max="3" width="16.125" style="10" customWidth="1"/>
    <col min="4" max="4" width="2.125" style="10" customWidth="1"/>
    <col min="5" max="5" width="14.625" style="56" customWidth="1"/>
    <col min="6" max="6" width="18.625" style="56" customWidth="1"/>
    <col min="7" max="9" width="9.125" style="56" customWidth="1"/>
    <col min="10" max="10" width="10.125" style="151" customWidth="1"/>
    <col min="11" max="11" width="10.125" style="156" customWidth="1"/>
    <col min="12" max="12" width="6" style="10" customWidth="1"/>
    <col min="13" max="16384" width="9" style="10"/>
  </cols>
  <sheetData>
    <row r="1" spans="1:13" ht="28.5" customHeight="1"/>
    <row r="2" spans="1:13" ht="17.25" customHeight="1">
      <c r="C2" s="10" t="s">
        <v>955</v>
      </c>
    </row>
    <row r="3" spans="1:13" s="157" customFormat="1" ht="17.25" customHeight="1">
      <c r="E3" s="57"/>
      <c r="F3" s="57"/>
      <c r="G3" s="169"/>
      <c r="I3" s="56" t="s">
        <v>1024</v>
      </c>
      <c r="J3" s="158"/>
      <c r="K3" s="159"/>
    </row>
    <row r="4" spans="1:13" ht="34.5" customHeight="1">
      <c r="A4" s="1147" t="s">
        <v>569</v>
      </c>
      <c r="B4" s="1147"/>
      <c r="C4" s="1147"/>
      <c r="D4" s="1147"/>
      <c r="E4" s="58" t="s">
        <v>548</v>
      </c>
      <c r="F4" s="58" t="s">
        <v>570</v>
      </c>
      <c r="G4" s="183"/>
      <c r="H4" s="183"/>
      <c r="I4" s="183"/>
      <c r="J4" s="152"/>
      <c r="K4" s="122"/>
      <c r="L4" s="121"/>
    </row>
    <row r="5" spans="1:13" s="193" customFormat="1" ht="19.5" customHeight="1">
      <c r="A5" s="185" t="s">
        <v>576</v>
      </c>
      <c r="B5" s="310"/>
      <c r="C5" s="186"/>
      <c r="D5" s="187"/>
      <c r="E5" s="188">
        <v>2473</v>
      </c>
      <c r="F5" s="368">
        <v>32677</v>
      </c>
      <c r="H5" s="189"/>
      <c r="I5" s="189"/>
      <c r="J5" s="190"/>
      <c r="K5" s="191"/>
      <c r="L5" s="192"/>
    </row>
    <row r="6" spans="1:13" s="193" customFormat="1" ht="19.5" customHeight="1">
      <c r="A6" s="197"/>
      <c r="B6" s="1231" t="s">
        <v>958</v>
      </c>
      <c r="C6" s="1231"/>
      <c r="D6" s="199"/>
      <c r="E6" s="188">
        <v>2406</v>
      </c>
      <c r="F6" s="188">
        <v>31001</v>
      </c>
      <c r="H6" s="189"/>
      <c r="I6" s="189"/>
      <c r="J6" s="372"/>
      <c r="K6" s="191"/>
      <c r="L6" s="192"/>
    </row>
    <row r="7" spans="1:13" s="193" customFormat="1" ht="19.5" customHeight="1">
      <c r="A7" s="197"/>
      <c r="B7" s="1231" t="s">
        <v>959</v>
      </c>
      <c r="C7" s="1231"/>
      <c r="D7" s="199"/>
      <c r="E7" s="188">
        <v>67</v>
      </c>
      <c r="F7" s="188">
        <v>1676</v>
      </c>
      <c r="G7" s="189"/>
      <c r="H7" s="189"/>
      <c r="I7" s="189"/>
      <c r="J7" s="190"/>
      <c r="K7" s="191"/>
      <c r="L7" s="192"/>
    </row>
    <row r="8" spans="1:13" ht="19.5" customHeight="1">
      <c r="A8" s="63"/>
      <c r="B8" s="14"/>
      <c r="C8" s="194" t="s">
        <v>571</v>
      </c>
      <c r="D8" s="180"/>
      <c r="E8" s="59">
        <v>1247</v>
      </c>
      <c r="F8" s="59">
        <v>2666</v>
      </c>
      <c r="G8" s="153"/>
      <c r="H8" s="153"/>
      <c r="I8" s="153"/>
      <c r="J8" s="40"/>
      <c r="K8" s="47"/>
      <c r="L8" s="14"/>
    </row>
    <row r="9" spans="1:13" ht="19.5" customHeight="1">
      <c r="A9" s="63"/>
      <c r="B9" s="14"/>
      <c r="C9" s="194" t="s">
        <v>572</v>
      </c>
      <c r="D9" s="180"/>
      <c r="E9" s="59">
        <v>545</v>
      </c>
      <c r="F9" s="59">
        <v>3550</v>
      </c>
      <c r="G9" s="153"/>
      <c r="H9" s="153"/>
      <c r="I9" s="153"/>
      <c r="J9" s="40"/>
      <c r="K9" s="47"/>
      <c r="L9" s="14"/>
    </row>
    <row r="10" spans="1:13" ht="19.5" customHeight="1">
      <c r="A10" s="63"/>
      <c r="B10" s="14"/>
      <c r="C10" s="194" t="s">
        <v>956</v>
      </c>
      <c r="D10" s="180"/>
      <c r="E10" s="59">
        <v>453</v>
      </c>
      <c r="F10" s="59">
        <v>7500</v>
      </c>
      <c r="G10" s="153"/>
      <c r="H10" s="153"/>
      <c r="I10" s="153"/>
      <c r="J10" s="40"/>
      <c r="K10" s="47"/>
      <c r="L10" s="14"/>
    </row>
    <row r="11" spans="1:13" ht="19.5" customHeight="1">
      <c r="A11" s="63"/>
      <c r="B11" s="14"/>
      <c r="C11" s="194" t="s">
        <v>609</v>
      </c>
      <c r="D11" s="181"/>
      <c r="E11" s="59">
        <v>111</v>
      </c>
      <c r="F11" s="59">
        <v>4176</v>
      </c>
      <c r="G11" s="153"/>
      <c r="H11" s="153"/>
      <c r="I11" s="153"/>
      <c r="J11" s="40"/>
      <c r="K11" s="47"/>
      <c r="L11" s="14"/>
    </row>
    <row r="12" spans="1:13" ht="19.5" customHeight="1">
      <c r="A12" s="63"/>
      <c r="B12" s="14"/>
      <c r="C12" s="194" t="s">
        <v>610</v>
      </c>
      <c r="D12" s="181"/>
      <c r="E12" s="59">
        <v>47</v>
      </c>
      <c r="F12" s="59">
        <v>3053</v>
      </c>
      <c r="G12" s="153"/>
      <c r="H12" s="153"/>
      <c r="I12" s="153"/>
      <c r="J12" s="40"/>
      <c r="K12" s="47"/>
      <c r="L12" s="14"/>
    </row>
    <row r="13" spans="1:13" ht="19.5" customHeight="1">
      <c r="A13" s="63"/>
      <c r="B13" s="14"/>
      <c r="C13" s="194" t="s">
        <v>960</v>
      </c>
      <c r="D13" s="181"/>
      <c r="E13" s="59">
        <v>42</v>
      </c>
      <c r="F13" s="59">
        <v>7147</v>
      </c>
      <c r="G13" s="153"/>
      <c r="H13" s="153"/>
      <c r="I13" s="153"/>
      <c r="J13" s="40"/>
      <c r="K13" s="47"/>
      <c r="L13" s="14"/>
    </row>
    <row r="14" spans="1:13" s="151" customFormat="1" ht="19.5" customHeight="1">
      <c r="A14" s="166"/>
      <c r="B14" s="40"/>
      <c r="C14" s="194" t="s">
        <v>957</v>
      </c>
      <c r="D14" s="120"/>
      <c r="E14" s="59">
        <v>10</v>
      </c>
      <c r="F14" s="59">
        <v>4585</v>
      </c>
      <c r="G14" s="56"/>
      <c r="H14" s="172"/>
      <c r="I14" s="172"/>
      <c r="K14" s="156"/>
      <c r="L14" s="10"/>
      <c r="M14" s="10"/>
    </row>
    <row r="15" spans="1:13" s="151" customFormat="1" ht="19.5" customHeight="1">
      <c r="A15" s="184"/>
      <c r="B15" s="311"/>
      <c r="C15" s="195" t="s">
        <v>575</v>
      </c>
      <c r="D15" s="26"/>
      <c r="E15" s="60">
        <v>18</v>
      </c>
      <c r="F15" s="373" t="s">
        <v>343</v>
      </c>
      <c r="G15" s="56"/>
      <c r="H15" s="56"/>
      <c r="I15" s="56"/>
      <c r="K15" s="156"/>
      <c r="L15" s="10"/>
      <c r="M15" s="10"/>
    </row>
    <row r="16" spans="1:13" s="151" customFormat="1" ht="19.5" customHeight="1">
      <c r="C16" s="16"/>
      <c r="D16" s="16"/>
      <c r="E16" s="56"/>
      <c r="F16" s="56"/>
      <c r="G16" s="56"/>
      <c r="H16" s="56"/>
      <c r="I16" s="153" t="s">
        <v>1027</v>
      </c>
      <c r="K16" s="156"/>
      <c r="L16" s="10"/>
      <c r="M16" s="10"/>
    </row>
    <row r="17" spans="3:13" s="151" customFormat="1" ht="19.5" customHeight="1">
      <c r="C17" s="25"/>
      <c r="D17" s="25"/>
      <c r="E17" s="56"/>
      <c r="F17" s="56"/>
      <c r="G17" s="56"/>
      <c r="H17" s="56"/>
      <c r="I17" s="56"/>
      <c r="K17" s="156"/>
      <c r="L17" s="10"/>
      <c r="M17" s="10"/>
    </row>
    <row r="18" spans="3:13" s="151" customFormat="1" ht="19.5" customHeight="1">
      <c r="C18" s="10"/>
      <c r="D18" s="10"/>
      <c r="E18" s="56" t="s">
        <v>422</v>
      </c>
      <c r="F18" s="56"/>
      <c r="G18" s="56"/>
      <c r="H18" s="56"/>
      <c r="I18" s="56"/>
      <c r="K18" s="156"/>
      <c r="L18" s="10"/>
      <c r="M18" s="10"/>
    </row>
    <row r="19" spans="3:13" s="151" customFormat="1" ht="19.5" customHeight="1">
      <c r="C19" s="10"/>
      <c r="D19" s="10"/>
      <c r="E19" s="56"/>
      <c r="F19" s="56"/>
      <c r="G19" s="56"/>
      <c r="H19" s="56"/>
      <c r="I19" s="56"/>
      <c r="K19" s="156"/>
      <c r="L19" s="10"/>
      <c r="M19" s="10"/>
    </row>
    <row r="20" spans="3:13" s="151" customFormat="1" ht="19.5" customHeight="1">
      <c r="C20" s="10"/>
      <c r="D20" s="10"/>
      <c r="E20" s="56"/>
      <c r="F20" s="56"/>
      <c r="G20" s="56"/>
      <c r="H20" s="56"/>
      <c r="I20" s="56"/>
      <c r="K20" s="156"/>
      <c r="L20" s="10"/>
      <c r="M20" s="10"/>
    </row>
    <row r="21" spans="3:13" s="151" customFormat="1" ht="24" customHeight="1">
      <c r="C21" s="10"/>
      <c r="D21" s="10"/>
      <c r="E21" s="56"/>
      <c r="F21" s="56"/>
      <c r="G21" s="56"/>
      <c r="H21" s="56"/>
      <c r="I21" s="56"/>
      <c r="K21" s="156"/>
      <c r="L21" s="10"/>
      <c r="M21" s="10"/>
    </row>
    <row r="22" spans="3:13" s="151" customFormat="1" ht="24" customHeight="1">
      <c r="C22" s="10"/>
      <c r="D22" s="10"/>
      <c r="E22" s="56"/>
      <c r="F22" s="56"/>
      <c r="G22" s="56"/>
      <c r="H22" s="56"/>
      <c r="I22" s="56"/>
      <c r="K22" s="156"/>
      <c r="L22" s="10"/>
      <c r="M22" s="10"/>
    </row>
    <row r="23" spans="3:13" s="151" customFormat="1" ht="24" customHeight="1">
      <c r="C23" s="10"/>
      <c r="D23" s="10"/>
      <c r="E23" s="56"/>
      <c r="F23" s="56"/>
      <c r="G23" s="56"/>
      <c r="H23" s="56"/>
      <c r="I23" s="56"/>
      <c r="K23" s="156"/>
      <c r="L23" s="10"/>
      <c r="M23" s="10"/>
    </row>
    <row r="24" spans="3:13" s="151" customFormat="1" ht="24" customHeight="1">
      <c r="C24" s="10"/>
      <c r="D24" s="10"/>
      <c r="E24" s="56"/>
      <c r="F24" s="56"/>
      <c r="G24" s="56"/>
      <c r="H24" s="56"/>
      <c r="I24" s="56"/>
      <c r="K24" s="156"/>
      <c r="L24" s="10"/>
      <c r="M24" s="10"/>
    </row>
    <row r="25" spans="3:13" s="151" customFormat="1" ht="24" customHeight="1">
      <c r="C25" s="10"/>
      <c r="D25" s="10"/>
      <c r="E25" s="56"/>
      <c r="F25" s="56"/>
      <c r="G25" s="56"/>
      <c r="H25" s="56"/>
      <c r="I25" s="56"/>
      <c r="K25" s="156"/>
      <c r="L25" s="10"/>
      <c r="M25" s="10"/>
    </row>
    <row r="26" spans="3:13" s="151" customFormat="1" ht="24" customHeight="1">
      <c r="C26" s="10"/>
      <c r="D26" s="10"/>
      <c r="E26" s="56"/>
      <c r="F26" s="56"/>
      <c r="G26" s="56"/>
      <c r="H26" s="56"/>
      <c r="I26" s="56"/>
      <c r="K26" s="156"/>
      <c r="L26" s="10"/>
      <c r="M26" s="10"/>
    </row>
    <row r="27" spans="3:13" ht="24" customHeight="1"/>
    <row r="28" spans="3:13" ht="24" customHeight="1"/>
    <row r="29" spans="3:13" ht="24" customHeight="1"/>
  </sheetData>
  <mergeCells count="3">
    <mergeCell ref="A4:D4"/>
    <mergeCell ref="B7:C7"/>
    <mergeCell ref="B6:C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9"/>
  <sheetViews>
    <sheetView view="pageBreakPreview" topLeftCell="A19" zoomScaleNormal="100" zoomScaleSheetLayoutView="100" workbookViewId="0">
      <selection activeCell="G5" sqref="G5"/>
    </sheetView>
  </sheetViews>
  <sheetFormatPr defaultRowHeight="13.5"/>
  <cols>
    <col min="1" max="1" width="2.125" style="374" customWidth="1"/>
    <col min="2" max="2" width="15.625" style="374" customWidth="1"/>
    <col min="3" max="3" width="2.125" style="374" customWidth="1"/>
    <col min="4" max="5" width="15.625" style="375" customWidth="1"/>
    <col min="6" max="6" width="15.25" style="375" customWidth="1"/>
    <col min="7" max="7" width="15.25" style="163" customWidth="1"/>
    <col min="8" max="8" width="10.125" style="156" customWidth="1"/>
    <col min="9" max="9" width="6" style="374" customWidth="1"/>
    <col min="10" max="16384" width="9" style="374"/>
  </cols>
  <sheetData>
    <row r="1" spans="1:10" ht="28.5" customHeight="1">
      <c r="A1" s="374" t="s">
        <v>578</v>
      </c>
    </row>
    <row r="2" spans="1:10" ht="17.25" customHeight="1">
      <c r="B2" s="374" t="s">
        <v>579</v>
      </c>
    </row>
    <row r="3" spans="1:10" s="376" customFormat="1" ht="17.25" customHeight="1">
      <c r="D3" s="377"/>
      <c r="E3" s="377"/>
      <c r="G3" s="375" t="s">
        <v>1319</v>
      </c>
      <c r="H3" s="159"/>
    </row>
    <row r="4" spans="1:10" ht="25.5" customHeight="1">
      <c r="A4" s="1230" t="s">
        <v>623</v>
      </c>
      <c r="B4" s="1230"/>
      <c r="C4" s="1230"/>
      <c r="D4" s="1232" t="s">
        <v>548</v>
      </c>
      <c r="E4" s="1234" t="s">
        <v>549</v>
      </c>
      <c r="F4" s="1236" t="s">
        <v>580</v>
      </c>
      <c r="G4" s="1237"/>
      <c r="H4" s="152"/>
      <c r="I4" s="122"/>
      <c r="J4" s="121"/>
    </row>
    <row r="5" spans="1:10" ht="22.5" customHeight="1">
      <c r="A5" s="1230"/>
      <c r="B5" s="1230"/>
      <c r="C5" s="1230"/>
      <c r="D5" s="1233"/>
      <c r="E5" s="1235"/>
      <c r="F5" s="378"/>
      <c r="G5" s="379" t="s">
        <v>581</v>
      </c>
      <c r="H5" s="152"/>
      <c r="I5" s="122"/>
      <c r="J5" s="121"/>
    </row>
    <row r="6" spans="1:10" ht="22.5" customHeight="1">
      <c r="A6" s="380"/>
      <c r="B6" s="220" t="s">
        <v>1056</v>
      </c>
      <c r="C6" s="381"/>
      <c r="D6" s="238">
        <v>85</v>
      </c>
      <c r="E6" s="238">
        <v>4603</v>
      </c>
      <c r="F6" s="238">
        <v>10121008</v>
      </c>
      <c r="G6" s="306">
        <v>9317466</v>
      </c>
      <c r="H6" s="152"/>
      <c r="I6" s="122"/>
      <c r="J6" s="121"/>
    </row>
    <row r="7" spans="1:10" ht="22.5" customHeight="1">
      <c r="A7" s="380"/>
      <c r="B7" s="220" t="s">
        <v>1079</v>
      </c>
      <c r="C7" s="382"/>
      <c r="D7" s="238">
        <v>82</v>
      </c>
      <c r="E7" s="238">
        <v>4869</v>
      </c>
      <c r="F7" s="238">
        <v>10106213</v>
      </c>
      <c r="G7" s="306">
        <v>9364998</v>
      </c>
      <c r="H7" s="152"/>
      <c r="I7" s="122"/>
      <c r="J7" s="121"/>
    </row>
    <row r="8" spans="1:10" s="384" customFormat="1" ht="22.5" customHeight="1">
      <c r="A8" s="601"/>
      <c r="B8" s="220" t="s">
        <v>1122</v>
      </c>
      <c r="C8" s="382"/>
      <c r="D8" s="238">
        <v>81</v>
      </c>
      <c r="E8" s="238">
        <v>4878</v>
      </c>
      <c r="F8" s="238">
        <v>11267442</v>
      </c>
      <c r="G8" s="238">
        <v>9792037</v>
      </c>
      <c r="H8" s="602"/>
      <c r="I8" s="603"/>
      <c r="J8" s="604"/>
    </row>
    <row r="9" spans="1:10" s="384" customFormat="1" ht="22.5" customHeight="1">
      <c r="A9" s="380"/>
      <c r="B9" s="221" t="s">
        <v>1145</v>
      </c>
      <c r="C9" s="381"/>
      <c r="D9" s="383">
        <v>80</v>
      </c>
      <c r="E9" s="383">
        <v>4298</v>
      </c>
      <c r="F9" s="383">
        <v>11097197</v>
      </c>
      <c r="G9" s="383">
        <v>9744612</v>
      </c>
      <c r="H9" s="216"/>
      <c r="I9" s="217"/>
      <c r="J9" s="218"/>
    </row>
    <row r="10" spans="1:10" s="387" customFormat="1" ht="19.5" customHeight="1">
      <c r="A10" s="385"/>
      <c r="B10" s="220" t="s">
        <v>624</v>
      </c>
      <c r="C10" s="386"/>
      <c r="D10" s="306">
        <v>4</v>
      </c>
      <c r="E10" s="238">
        <v>1019</v>
      </c>
      <c r="F10" s="723">
        <v>1580113</v>
      </c>
      <c r="G10" s="723">
        <v>1387179</v>
      </c>
      <c r="H10" s="190"/>
      <c r="I10" s="231"/>
    </row>
    <row r="11" spans="1:10" s="387" customFormat="1" ht="19.5" customHeight="1">
      <c r="A11" s="385"/>
      <c r="B11" s="220" t="s">
        <v>582</v>
      </c>
      <c r="C11" s="386"/>
      <c r="D11" s="462">
        <v>0</v>
      </c>
      <c r="E11" s="462">
        <v>0</v>
      </c>
      <c r="F11" s="462">
        <v>0</v>
      </c>
      <c r="G11" s="462">
        <v>0</v>
      </c>
      <c r="H11" s="191"/>
      <c r="I11" s="231"/>
    </row>
    <row r="12" spans="1:10" s="387" customFormat="1" ht="19.5" customHeight="1">
      <c r="A12" s="385"/>
      <c r="B12" s="220" t="s">
        <v>583</v>
      </c>
      <c r="C12" s="386"/>
      <c r="D12" s="306">
        <v>1</v>
      </c>
      <c r="E12" s="238">
        <v>17</v>
      </c>
      <c r="F12" s="724" t="s">
        <v>1269</v>
      </c>
      <c r="G12" s="724" t="s">
        <v>1269</v>
      </c>
      <c r="H12" s="191"/>
      <c r="I12" s="231"/>
    </row>
    <row r="13" spans="1:10" ht="19.5" customHeight="1">
      <c r="A13" s="389"/>
      <c r="B13" s="220" t="s">
        <v>584</v>
      </c>
      <c r="C13" s="390"/>
      <c r="D13" s="462">
        <v>0</v>
      </c>
      <c r="E13" s="462">
        <v>0</v>
      </c>
      <c r="F13" s="462">
        <v>0</v>
      </c>
      <c r="G13" s="462">
        <v>0</v>
      </c>
      <c r="H13" s="47"/>
      <c r="I13" s="38"/>
    </row>
    <row r="14" spans="1:10" s="387" customFormat="1" ht="19.5" customHeight="1">
      <c r="A14" s="385"/>
      <c r="B14" s="220" t="s">
        <v>585</v>
      </c>
      <c r="C14" s="391"/>
      <c r="D14" s="306">
        <v>1</v>
      </c>
      <c r="E14" s="238">
        <v>13</v>
      </c>
      <c r="F14" s="724" t="s">
        <v>1269</v>
      </c>
      <c r="G14" s="724" t="s">
        <v>1269</v>
      </c>
      <c r="H14" s="191"/>
      <c r="I14" s="231"/>
    </row>
    <row r="15" spans="1:10" ht="19.5" customHeight="1">
      <c r="A15" s="389"/>
      <c r="B15" s="220" t="s">
        <v>586</v>
      </c>
      <c r="C15" s="390"/>
      <c r="D15" s="306">
        <v>2</v>
      </c>
      <c r="E15" s="238">
        <v>47</v>
      </c>
      <c r="F15" s="724" t="s">
        <v>1269</v>
      </c>
      <c r="G15" s="724" t="s">
        <v>1269</v>
      </c>
      <c r="H15" s="47"/>
      <c r="I15" s="38"/>
    </row>
    <row r="16" spans="1:10" ht="19.5" customHeight="1">
      <c r="A16" s="389"/>
      <c r="B16" s="222" t="s">
        <v>587</v>
      </c>
      <c r="C16" s="392"/>
      <c r="D16" s="306">
        <v>2</v>
      </c>
      <c r="E16" s="238">
        <v>20</v>
      </c>
      <c r="F16" s="724" t="s">
        <v>1269</v>
      </c>
      <c r="G16" s="724" t="s">
        <v>1269</v>
      </c>
      <c r="H16" s="47"/>
      <c r="I16" s="38"/>
    </row>
    <row r="17" spans="1:9" s="384" customFormat="1" ht="19.5" customHeight="1">
      <c r="A17" s="389"/>
      <c r="B17" s="222" t="s">
        <v>588</v>
      </c>
      <c r="C17" s="392"/>
      <c r="D17" s="745">
        <v>1</v>
      </c>
      <c r="E17" s="746">
        <v>11</v>
      </c>
      <c r="F17" s="724" t="s">
        <v>1269</v>
      </c>
      <c r="G17" s="724" t="s">
        <v>1269</v>
      </c>
      <c r="H17" s="206"/>
      <c r="I17" s="236"/>
    </row>
    <row r="18" spans="1:9" ht="19.5" customHeight="1">
      <c r="A18" s="389"/>
      <c r="B18" s="222" t="s">
        <v>589</v>
      </c>
      <c r="C18" s="392"/>
      <c r="D18" s="462">
        <v>0</v>
      </c>
      <c r="E18" s="462">
        <v>0</v>
      </c>
      <c r="F18" s="462">
        <v>0</v>
      </c>
      <c r="G18" s="462">
        <v>0</v>
      </c>
      <c r="H18" s="47"/>
      <c r="I18" s="38"/>
    </row>
    <row r="19" spans="1:9" ht="19.5" customHeight="1">
      <c r="A19" s="389"/>
      <c r="B19" s="222" t="s">
        <v>590</v>
      </c>
      <c r="C19" s="392"/>
      <c r="D19" s="306">
        <v>5</v>
      </c>
      <c r="E19" s="238">
        <v>227</v>
      </c>
      <c r="F19" s="723">
        <v>383648</v>
      </c>
      <c r="G19" s="723">
        <v>382701</v>
      </c>
      <c r="H19" s="47"/>
      <c r="I19" s="38"/>
    </row>
    <row r="20" spans="1:9" ht="19.5" customHeight="1">
      <c r="A20" s="389"/>
      <c r="B20" s="222" t="s">
        <v>591</v>
      </c>
      <c r="C20" s="392"/>
      <c r="D20" s="306">
        <v>1</v>
      </c>
      <c r="E20" s="238">
        <v>23</v>
      </c>
      <c r="F20" s="724" t="s">
        <v>1269</v>
      </c>
      <c r="G20" s="724" t="s">
        <v>1269</v>
      </c>
      <c r="H20" s="47"/>
      <c r="I20" s="38"/>
    </row>
    <row r="21" spans="1:9" ht="19.5" customHeight="1">
      <c r="A21" s="389"/>
      <c r="B21" s="222" t="s">
        <v>592</v>
      </c>
      <c r="C21" s="392"/>
      <c r="D21" s="462">
        <v>0</v>
      </c>
      <c r="E21" s="462">
        <v>0</v>
      </c>
      <c r="F21" s="462">
        <v>0</v>
      </c>
      <c r="G21" s="462">
        <v>0</v>
      </c>
      <c r="H21" s="47"/>
      <c r="I21" s="38"/>
    </row>
    <row r="22" spans="1:9" ht="19.5" customHeight="1">
      <c r="A22" s="389"/>
      <c r="B22" s="222" t="s">
        <v>593</v>
      </c>
      <c r="C22" s="392"/>
      <c r="D22" s="306">
        <v>1</v>
      </c>
      <c r="E22" s="238">
        <v>26</v>
      </c>
      <c r="F22" s="724" t="s">
        <v>1269</v>
      </c>
      <c r="G22" s="724" t="s">
        <v>1269</v>
      </c>
      <c r="H22" s="47"/>
      <c r="I22" s="38"/>
    </row>
    <row r="23" spans="1:9" ht="19.5" customHeight="1">
      <c r="A23" s="389"/>
      <c r="B23" s="222" t="s">
        <v>594</v>
      </c>
      <c r="C23" s="392"/>
      <c r="D23" s="462">
        <v>0</v>
      </c>
      <c r="E23" s="462">
        <v>0</v>
      </c>
      <c r="F23" s="462">
        <v>0</v>
      </c>
      <c r="G23" s="462">
        <v>0</v>
      </c>
      <c r="H23" s="47"/>
      <c r="I23" s="38"/>
    </row>
    <row r="24" spans="1:9" ht="19.5" customHeight="1">
      <c r="A24" s="389"/>
      <c r="B24" s="222" t="s">
        <v>595</v>
      </c>
      <c r="C24" s="392"/>
      <c r="D24" s="306">
        <v>1</v>
      </c>
      <c r="E24" s="462">
        <v>4</v>
      </c>
      <c r="F24" s="724" t="s">
        <v>1269</v>
      </c>
      <c r="G24" s="724" t="s">
        <v>1269</v>
      </c>
      <c r="H24" s="47"/>
      <c r="I24" s="38"/>
    </row>
    <row r="25" spans="1:9" ht="19.5" customHeight="1">
      <c r="A25" s="389"/>
      <c r="B25" s="222" t="s">
        <v>596</v>
      </c>
      <c r="C25" s="392"/>
      <c r="D25" s="306">
        <v>22</v>
      </c>
      <c r="E25" s="238">
        <v>569</v>
      </c>
      <c r="F25" s="723">
        <v>1062968</v>
      </c>
      <c r="G25" s="723">
        <v>894777</v>
      </c>
      <c r="H25" s="47"/>
      <c r="I25" s="38"/>
    </row>
    <row r="26" spans="1:9" ht="19.5" customHeight="1">
      <c r="A26" s="389"/>
      <c r="B26" s="222" t="s">
        <v>597</v>
      </c>
      <c r="C26" s="392"/>
      <c r="D26" s="306">
        <v>3</v>
      </c>
      <c r="E26" s="238">
        <v>67</v>
      </c>
      <c r="F26" s="723">
        <v>245967</v>
      </c>
      <c r="G26" s="723">
        <v>189779</v>
      </c>
      <c r="H26" s="47"/>
      <c r="I26" s="38"/>
    </row>
    <row r="27" spans="1:9" ht="19.5" customHeight="1">
      <c r="A27" s="389"/>
      <c r="B27" s="222" t="s">
        <v>598</v>
      </c>
      <c r="C27" s="392"/>
      <c r="D27" s="306">
        <v>10</v>
      </c>
      <c r="E27" s="238">
        <v>184</v>
      </c>
      <c r="F27" s="723">
        <v>536240</v>
      </c>
      <c r="G27" s="723">
        <v>503171</v>
      </c>
      <c r="H27" s="47"/>
      <c r="I27" s="38"/>
    </row>
    <row r="28" spans="1:9" ht="19.5" customHeight="1">
      <c r="A28" s="389"/>
      <c r="B28" s="222" t="s">
        <v>599</v>
      </c>
      <c r="C28" s="392"/>
      <c r="D28" s="306">
        <v>4</v>
      </c>
      <c r="E28" s="238">
        <v>57</v>
      </c>
      <c r="F28" s="723">
        <v>90496</v>
      </c>
      <c r="G28" s="724">
        <v>88419</v>
      </c>
      <c r="H28" s="47"/>
      <c r="I28" s="38"/>
    </row>
    <row r="29" spans="1:9" ht="19.5" customHeight="1">
      <c r="A29" s="389"/>
      <c r="B29" s="222" t="s">
        <v>600</v>
      </c>
      <c r="C29" s="392"/>
      <c r="D29" s="306">
        <v>1</v>
      </c>
      <c r="E29" s="238">
        <v>275</v>
      </c>
      <c r="F29" s="724" t="s">
        <v>1269</v>
      </c>
      <c r="G29" s="724" t="s">
        <v>1269</v>
      </c>
      <c r="H29" s="47"/>
      <c r="I29" s="38"/>
    </row>
    <row r="30" spans="1:9" ht="19.5" customHeight="1">
      <c r="A30" s="389"/>
      <c r="B30" s="222" t="s">
        <v>601</v>
      </c>
      <c r="C30" s="392"/>
      <c r="D30" s="306">
        <v>5</v>
      </c>
      <c r="E30" s="238">
        <v>177</v>
      </c>
      <c r="F30" s="723">
        <v>422776</v>
      </c>
      <c r="G30" s="723">
        <v>404510</v>
      </c>
      <c r="H30" s="47"/>
      <c r="I30" s="38"/>
    </row>
    <row r="31" spans="1:9" ht="19.5" customHeight="1">
      <c r="A31" s="389"/>
      <c r="B31" s="222" t="s">
        <v>602</v>
      </c>
      <c r="C31" s="392"/>
      <c r="D31" s="306">
        <v>2</v>
      </c>
      <c r="E31" s="238">
        <v>255</v>
      </c>
      <c r="F31" s="724" t="s">
        <v>1269</v>
      </c>
      <c r="G31" s="724" t="s">
        <v>1269</v>
      </c>
      <c r="H31" s="47"/>
      <c r="I31" s="38"/>
    </row>
    <row r="32" spans="1:9" ht="19.5" customHeight="1">
      <c r="A32" s="389"/>
      <c r="B32" s="222" t="s">
        <v>603</v>
      </c>
      <c r="C32" s="392"/>
      <c r="D32" s="306">
        <v>13</v>
      </c>
      <c r="E32" s="238">
        <v>1262</v>
      </c>
      <c r="F32" s="723">
        <v>5532765</v>
      </c>
      <c r="G32" s="723">
        <v>4757802</v>
      </c>
      <c r="H32" s="47"/>
      <c r="I32" s="38"/>
    </row>
    <row r="33" spans="1:10" ht="19.5" customHeight="1">
      <c r="A33" s="393"/>
      <c r="B33" s="394" t="s">
        <v>376</v>
      </c>
      <c r="C33" s="395"/>
      <c r="D33" s="238">
        <v>1</v>
      </c>
      <c r="E33" s="239">
        <v>45</v>
      </c>
      <c r="F33" s="725" t="s">
        <v>1152</v>
      </c>
      <c r="G33" s="725" t="s">
        <v>1152</v>
      </c>
      <c r="H33" s="47"/>
      <c r="I33" s="38"/>
    </row>
    <row r="34" spans="1:10" ht="19.5" customHeight="1">
      <c r="A34" s="38"/>
      <c r="B34" s="222"/>
      <c r="C34" s="222"/>
      <c r="D34" s="396"/>
      <c r="E34" s="232"/>
      <c r="F34" s="232"/>
      <c r="G34" s="225" t="s">
        <v>605</v>
      </c>
      <c r="H34" s="47"/>
      <c r="I34" s="38"/>
    </row>
    <row r="35" spans="1:10" s="151" customFormat="1" ht="19.5" customHeight="1">
      <c r="A35" s="196" t="s">
        <v>1073</v>
      </c>
      <c r="B35" s="17"/>
      <c r="C35" s="17"/>
      <c r="D35" s="375"/>
      <c r="E35" s="375"/>
      <c r="F35" s="375"/>
      <c r="G35" s="163"/>
      <c r="H35" s="156"/>
      <c r="I35" s="374"/>
      <c r="J35" s="374"/>
    </row>
    <row r="36" spans="1:10" s="151" customFormat="1" ht="19.5" customHeight="1">
      <c r="B36" s="196" t="s">
        <v>1400</v>
      </c>
      <c r="C36" s="17"/>
      <c r="D36" s="375"/>
      <c r="E36" s="375"/>
      <c r="F36" s="375"/>
      <c r="G36" s="163"/>
      <c r="H36" s="156"/>
      <c r="I36" s="374"/>
      <c r="J36" s="374"/>
    </row>
    <row r="37" spans="1:10" s="151" customFormat="1" ht="19.5" customHeight="1">
      <c r="B37" s="196" t="s">
        <v>1401</v>
      </c>
      <c r="C37" s="397"/>
      <c r="D37" s="375"/>
      <c r="E37" s="375"/>
      <c r="F37" s="375"/>
      <c r="G37" s="163"/>
      <c r="H37" s="156"/>
      <c r="I37" s="374"/>
      <c r="J37" s="374"/>
    </row>
    <row r="38" spans="1:10" s="151" customFormat="1" ht="22.5" customHeight="1">
      <c r="A38" s="196"/>
      <c r="B38" s="374"/>
      <c r="C38" s="374"/>
      <c r="D38" s="375"/>
      <c r="E38" s="375"/>
      <c r="F38" s="375"/>
      <c r="G38" s="163"/>
      <c r="H38" s="156"/>
      <c r="I38" s="374"/>
      <c r="J38" s="374"/>
    </row>
    <row r="39" spans="1:10" s="151" customFormat="1" ht="22.5" customHeight="1">
      <c r="A39" s="196"/>
      <c r="B39" s="196"/>
      <c r="C39" s="374"/>
      <c r="D39" s="375"/>
      <c r="E39" s="375"/>
      <c r="F39" s="375"/>
      <c r="G39" s="163"/>
      <c r="H39" s="156"/>
      <c r="I39" s="374"/>
      <c r="J39" s="374"/>
    </row>
    <row r="40" spans="1:10" s="151" customFormat="1" ht="19.5" customHeight="1">
      <c r="B40" s="374"/>
      <c r="C40" s="374"/>
      <c r="D40" s="375"/>
      <c r="E40" s="375"/>
      <c r="F40" s="375"/>
      <c r="G40" s="163"/>
      <c r="H40" s="156"/>
      <c r="I40" s="374"/>
      <c r="J40" s="374"/>
    </row>
    <row r="41" spans="1:10" s="151" customFormat="1" ht="24" customHeight="1">
      <c r="B41" s="374"/>
      <c r="C41" s="374"/>
      <c r="D41" s="375"/>
      <c r="E41" s="375"/>
      <c r="F41" s="375"/>
      <c r="G41" s="163"/>
      <c r="H41" s="156"/>
      <c r="I41" s="374"/>
      <c r="J41" s="374"/>
    </row>
    <row r="42" spans="1:10" s="151" customFormat="1" ht="24" customHeight="1">
      <c r="B42" s="374"/>
      <c r="C42" s="374"/>
      <c r="D42" s="375"/>
      <c r="E42" s="375"/>
      <c r="F42" s="375"/>
      <c r="G42" s="163"/>
      <c r="H42" s="156"/>
      <c r="I42" s="374"/>
      <c r="J42" s="374"/>
    </row>
    <row r="43" spans="1:10" s="151" customFormat="1" ht="24" customHeight="1">
      <c r="B43" s="374"/>
      <c r="C43" s="374"/>
      <c r="D43" s="375"/>
      <c r="E43" s="375"/>
      <c r="F43" s="375"/>
      <c r="G43" s="163"/>
      <c r="H43" s="156"/>
      <c r="I43" s="374"/>
      <c r="J43" s="374"/>
    </row>
    <row r="44" spans="1:10" s="151" customFormat="1" ht="24" customHeight="1">
      <c r="B44" s="374"/>
      <c r="C44" s="374"/>
      <c r="D44" s="375"/>
      <c r="E44" s="375"/>
      <c r="F44" s="375"/>
      <c r="G44" s="163"/>
      <c r="H44" s="156"/>
      <c r="I44" s="374"/>
      <c r="J44" s="374"/>
    </row>
    <row r="45" spans="1:10" s="151" customFormat="1" ht="24" customHeight="1">
      <c r="B45" s="374"/>
      <c r="C45" s="374"/>
      <c r="D45" s="375"/>
      <c r="E45" s="375"/>
      <c r="F45" s="375"/>
      <c r="G45" s="163"/>
      <c r="H45" s="156"/>
      <c r="I45" s="374"/>
      <c r="J45" s="374"/>
    </row>
    <row r="46" spans="1:10" s="151" customFormat="1" ht="24" customHeight="1">
      <c r="B46" s="374"/>
      <c r="C46" s="374"/>
      <c r="D46" s="375"/>
      <c r="E46" s="375"/>
      <c r="F46" s="375"/>
      <c r="G46" s="163"/>
      <c r="H46" s="156"/>
      <c r="I46" s="374"/>
      <c r="J46" s="374"/>
    </row>
    <row r="47" spans="1:10" ht="24" customHeight="1"/>
    <row r="48" spans="1:10" ht="24" customHeight="1"/>
    <row r="49"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2"/>
  <sheetViews>
    <sheetView view="pageBreakPreview" zoomScaleNormal="100" zoomScaleSheetLayoutView="100" workbookViewId="0">
      <selection activeCell="D15" sqref="D15"/>
    </sheetView>
  </sheetViews>
  <sheetFormatPr defaultRowHeight="13.5"/>
  <cols>
    <col min="1" max="1" width="2.125" style="10" customWidth="1"/>
    <col min="2" max="2" width="15.625" style="10" customWidth="1"/>
    <col min="3" max="3" width="2.125" style="10" customWidth="1"/>
    <col min="4" max="5" width="10.625" style="56" customWidth="1"/>
    <col min="6" max="7" width="18.125" style="56" customWidth="1"/>
    <col min="8" max="8" width="6" style="151" customWidth="1"/>
    <col min="9" max="9" width="10.125" style="156" customWidth="1"/>
    <col min="10" max="10" width="6" style="10" customWidth="1"/>
    <col min="11" max="16384" width="9" style="10"/>
  </cols>
  <sheetData>
    <row r="1" spans="1:10" ht="28.5" customHeight="1"/>
    <row r="2" spans="1:10" ht="17.25" customHeight="1">
      <c r="B2" s="10" t="s">
        <v>607</v>
      </c>
    </row>
    <row r="3" spans="1:10" s="157" customFormat="1" ht="17.25" customHeight="1">
      <c r="D3" s="57"/>
      <c r="E3" s="57"/>
      <c r="F3" s="169"/>
      <c r="G3" s="56" t="s">
        <v>1270</v>
      </c>
      <c r="H3" s="158"/>
      <c r="I3" s="159"/>
    </row>
    <row r="4" spans="1:10" ht="25.5" customHeight="1">
      <c r="A4" s="1238" t="s">
        <v>569</v>
      </c>
      <c r="B4" s="1238"/>
      <c r="C4" s="1238"/>
      <c r="D4" s="1239" t="s">
        <v>548</v>
      </c>
      <c r="E4" s="1241" t="s">
        <v>549</v>
      </c>
      <c r="F4" s="1243" t="s">
        <v>580</v>
      </c>
      <c r="G4" s="1244"/>
      <c r="H4" s="152"/>
      <c r="I4" s="122"/>
      <c r="J4" s="121"/>
    </row>
    <row r="5" spans="1:10" ht="22.5" customHeight="1">
      <c r="A5" s="1238"/>
      <c r="B5" s="1238"/>
      <c r="C5" s="1238"/>
      <c r="D5" s="1240"/>
      <c r="E5" s="1242"/>
      <c r="F5" s="209"/>
      <c r="G5" s="182" t="s">
        <v>581</v>
      </c>
      <c r="H5" s="152"/>
      <c r="I5" s="122"/>
      <c r="J5" s="121"/>
    </row>
    <row r="6" spans="1:10" s="193" customFormat="1" ht="19.5" customHeight="1">
      <c r="A6" s="185"/>
      <c r="B6" s="186" t="s">
        <v>87</v>
      </c>
      <c r="C6" s="210"/>
      <c r="D6" s="398">
        <v>80</v>
      </c>
      <c r="E6" s="398">
        <v>4298</v>
      </c>
      <c r="F6" s="398">
        <v>11097197</v>
      </c>
      <c r="G6" s="398">
        <v>9744612</v>
      </c>
      <c r="H6" s="190"/>
      <c r="I6" s="191"/>
      <c r="J6" s="192"/>
    </row>
    <row r="7" spans="1:10" ht="19.5" customHeight="1">
      <c r="A7" s="63"/>
      <c r="B7" s="198"/>
      <c r="C7" s="181"/>
      <c r="D7" s="238"/>
      <c r="E7" s="238"/>
      <c r="F7" s="238"/>
      <c r="G7" s="238"/>
      <c r="H7" s="40"/>
      <c r="I7" s="47"/>
      <c r="J7" s="14"/>
    </row>
    <row r="8" spans="1:10" ht="19.5" customHeight="1">
      <c r="A8" s="63"/>
      <c r="B8" s="155" t="s">
        <v>608</v>
      </c>
      <c r="C8" s="200"/>
      <c r="D8" s="238">
        <v>23</v>
      </c>
      <c r="E8" s="238">
        <v>144</v>
      </c>
      <c r="F8" s="238">
        <v>202174</v>
      </c>
      <c r="G8" s="238">
        <v>142870</v>
      </c>
      <c r="H8" s="40"/>
      <c r="I8" s="47"/>
      <c r="J8" s="14"/>
    </row>
    <row r="9" spans="1:10" s="208" customFormat="1" ht="19.5" customHeight="1">
      <c r="A9" s="203"/>
      <c r="B9" s="155" t="s">
        <v>573</v>
      </c>
      <c r="C9" s="204"/>
      <c r="D9" s="238">
        <v>23</v>
      </c>
      <c r="E9" s="238">
        <v>334</v>
      </c>
      <c r="F9" s="238">
        <v>653319</v>
      </c>
      <c r="G9" s="238">
        <v>513395</v>
      </c>
      <c r="H9" s="205"/>
      <c r="I9" s="206"/>
      <c r="J9" s="207"/>
    </row>
    <row r="10" spans="1:10" ht="19.5" customHeight="1">
      <c r="A10" s="63"/>
      <c r="B10" s="155" t="s">
        <v>574</v>
      </c>
      <c r="C10" s="200"/>
      <c r="D10" s="238">
        <v>10</v>
      </c>
      <c r="E10" s="238">
        <v>245</v>
      </c>
      <c r="F10" s="238">
        <v>498516</v>
      </c>
      <c r="G10" s="238">
        <v>427003</v>
      </c>
      <c r="H10" s="40"/>
      <c r="I10" s="47"/>
      <c r="J10" s="14"/>
    </row>
    <row r="11" spans="1:10" ht="19.5" customHeight="1">
      <c r="A11" s="63"/>
      <c r="B11" s="155" t="s">
        <v>609</v>
      </c>
      <c r="C11" s="200"/>
      <c r="D11" s="238">
        <v>11</v>
      </c>
      <c r="E11" s="238">
        <v>459</v>
      </c>
      <c r="F11" s="238">
        <v>903903</v>
      </c>
      <c r="G11" s="238">
        <v>810584</v>
      </c>
      <c r="H11" s="40"/>
      <c r="I11" s="47"/>
      <c r="J11" s="14"/>
    </row>
    <row r="12" spans="1:10" ht="19.5" customHeight="1">
      <c r="A12" s="63"/>
      <c r="B12" s="155" t="s">
        <v>610</v>
      </c>
      <c r="C12" s="200"/>
      <c r="D12" s="238">
        <v>5</v>
      </c>
      <c r="E12" s="238">
        <v>301</v>
      </c>
      <c r="F12" s="238">
        <v>1004853</v>
      </c>
      <c r="G12" s="238">
        <v>938608</v>
      </c>
      <c r="H12" s="40"/>
      <c r="I12" s="47"/>
      <c r="J12" s="14"/>
    </row>
    <row r="13" spans="1:10" ht="19.5" customHeight="1">
      <c r="A13" s="63"/>
      <c r="B13" s="155" t="s">
        <v>611</v>
      </c>
      <c r="C13" s="200"/>
      <c r="D13" s="238">
        <v>3</v>
      </c>
      <c r="E13" s="238">
        <v>460</v>
      </c>
      <c r="F13" s="306">
        <v>846579</v>
      </c>
      <c r="G13" s="238">
        <v>657839</v>
      </c>
      <c r="H13" s="40"/>
      <c r="I13" s="47"/>
      <c r="J13" s="14"/>
    </row>
    <row r="14" spans="1:10" ht="19.5" customHeight="1">
      <c r="A14" s="63"/>
      <c r="B14" s="155" t="s">
        <v>612</v>
      </c>
      <c r="C14" s="200"/>
      <c r="D14" s="306">
        <v>2</v>
      </c>
      <c r="E14" s="306">
        <v>483</v>
      </c>
      <c r="F14" s="306" t="s">
        <v>1290</v>
      </c>
      <c r="G14" s="306" t="s">
        <v>1290</v>
      </c>
      <c r="H14" s="40"/>
      <c r="I14" s="47"/>
      <c r="J14" s="14"/>
    </row>
    <row r="15" spans="1:10" ht="19.5" customHeight="1">
      <c r="A15" s="63"/>
      <c r="B15" s="155" t="s">
        <v>613</v>
      </c>
      <c r="C15" s="200"/>
      <c r="D15" s="462">
        <v>0</v>
      </c>
      <c r="E15" s="462">
        <v>0</v>
      </c>
      <c r="F15" s="462">
        <v>0</v>
      </c>
      <c r="G15" s="462">
        <v>0</v>
      </c>
      <c r="H15" s="40"/>
      <c r="I15" s="47"/>
      <c r="J15" s="14"/>
    </row>
    <row r="16" spans="1:10" ht="19.5" customHeight="1">
      <c r="A16" s="70"/>
      <c r="B16" s="201" t="s">
        <v>614</v>
      </c>
      <c r="C16" s="202"/>
      <c r="D16" s="239">
        <v>3</v>
      </c>
      <c r="E16" s="239">
        <v>1872</v>
      </c>
      <c r="F16" s="239">
        <v>6205574</v>
      </c>
      <c r="G16" s="239">
        <v>5536213</v>
      </c>
      <c r="H16" s="40"/>
      <c r="I16" s="47"/>
      <c r="J16" s="14"/>
    </row>
    <row r="17" spans="1:11" s="151" customFormat="1" ht="19.5" customHeight="1">
      <c r="B17" s="14"/>
      <c r="C17" s="14"/>
      <c r="D17" s="56"/>
      <c r="E17" s="56"/>
      <c r="F17" s="56"/>
      <c r="G17" s="153" t="s">
        <v>605</v>
      </c>
      <c r="I17" s="156"/>
      <c r="J17" s="10"/>
      <c r="K17" s="10"/>
    </row>
    <row r="18" spans="1:11" s="151" customFormat="1" ht="19.5" customHeight="1">
      <c r="B18" s="16"/>
      <c r="C18" s="16"/>
      <c r="D18" s="56"/>
      <c r="E18" s="56"/>
      <c r="F18" s="56"/>
      <c r="G18" s="56"/>
      <c r="I18" s="156"/>
      <c r="J18" s="10"/>
      <c r="K18" s="10"/>
    </row>
    <row r="19" spans="1:11" s="151" customFormat="1" ht="19.5" customHeight="1">
      <c r="A19" s="196" t="s">
        <v>606</v>
      </c>
      <c r="B19" s="16"/>
      <c r="C19" s="16"/>
      <c r="D19" s="56"/>
      <c r="E19" s="56"/>
      <c r="F19" s="56"/>
      <c r="G19" s="56"/>
      <c r="I19" s="156"/>
      <c r="J19" s="10"/>
      <c r="K19" s="10"/>
    </row>
    <row r="20" spans="1:11" s="151" customFormat="1" ht="19.5" customHeight="1">
      <c r="B20" s="196" t="s">
        <v>1400</v>
      </c>
      <c r="C20" s="25"/>
      <c r="D20" s="56"/>
      <c r="E20" s="56"/>
      <c r="F20" s="56"/>
      <c r="G20" s="56"/>
      <c r="I20" s="156"/>
      <c r="J20" s="10"/>
      <c r="K20" s="10"/>
    </row>
    <row r="21" spans="1:11" s="151" customFormat="1" ht="19.5" customHeight="1">
      <c r="A21" s="196"/>
      <c r="B21" s="196" t="s">
        <v>1401</v>
      </c>
      <c r="C21" s="10"/>
      <c r="D21" s="56"/>
      <c r="E21" s="56"/>
      <c r="F21" s="56"/>
      <c r="G21" s="56"/>
      <c r="I21" s="156"/>
      <c r="J21" s="10"/>
      <c r="K21" s="10"/>
    </row>
    <row r="22" spans="1:11" s="151" customFormat="1" ht="19.5" customHeight="1">
      <c r="A22" s="196"/>
      <c r="B22" s="196"/>
      <c r="C22" s="10"/>
      <c r="D22" s="56"/>
      <c r="E22" s="56"/>
      <c r="F22" s="56"/>
      <c r="G22" s="56"/>
      <c r="I22" s="156"/>
      <c r="J22" s="10"/>
      <c r="K22" s="10"/>
    </row>
    <row r="23" spans="1:11" s="151" customFormat="1" ht="19.5" customHeight="1">
      <c r="B23" s="10"/>
      <c r="C23" s="10"/>
      <c r="D23" s="56"/>
      <c r="E23" s="56"/>
      <c r="F23" s="56"/>
      <c r="G23" s="56"/>
      <c r="I23" s="156"/>
      <c r="J23" s="10"/>
      <c r="K23" s="10"/>
    </row>
    <row r="24" spans="1:11" s="151" customFormat="1" ht="24" customHeight="1">
      <c r="B24" s="10"/>
      <c r="C24" s="10"/>
      <c r="D24" s="56"/>
      <c r="E24" s="56"/>
      <c r="F24" s="56"/>
      <c r="G24" s="56"/>
      <c r="I24" s="156"/>
      <c r="J24" s="10"/>
      <c r="K24" s="10"/>
    </row>
    <row r="25" spans="1:11" s="151" customFormat="1" ht="24" customHeight="1">
      <c r="B25" s="10"/>
      <c r="C25" s="10"/>
      <c r="D25" s="56"/>
      <c r="E25" s="56"/>
      <c r="F25" s="56"/>
      <c r="G25" s="56"/>
      <c r="I25" s="156"/>
      <c r="J25" s="10"/>
      <c r="K25" s="10"/>
    </row>
    <row r="26" spans="1:11" s="151" customFormat="1" ht="24" customHeight="1">
      <c r="B26" s="10"/>
      <c r="C26" s="10"/>
      <c r="D26" s="56"/>
      <c r="E26" s="56"/>
      <c r="F26" s="56"/>
      <c r="G26" s="56"/>
      <c r="I26" s="156"/>
      <c r="J26" s="10"/>
      <c r="K26" s="10"/>
    </row>
    <row r="27" spans="1:11" s="151" customFormat="1" ht="24" customHeight="1">
      <c r="B27" s="10"/>
      <c r="C27" s="10"/>
      <c r="D27" s="56"/>
      <c r="E27" s="56"/>
      <c r="F27" s="56"/>
      <c r="G27" s="56"/>
      <c r="I27" s="156"/>
      <c r="J27" s="10"/>
      <c r="K27" s="10"/>
    </row>
    <row r="28" spans="1:11" s="151" customFormat="1" ht="24" customHeight="1">
      <c r="B28" s="10"/>
      <c r="C28" s="10"/>
      <c r="D28" s="56"/>
      <c r="E28" s="56"/>
      <c r="F28" s="56"/>
      <c r="G28" s="56"/>
      <c r="I28" s="156"/>
      <c r="J28" s="10"/>
      <c r="K28" s="10"/>
    </row>
    <row r="29" spans="1:11" s="151" customFormat="1" ht="24" customHeight="1">
      <c r="B29" s="10"/>
      <c r="C29" s="10"/>
      <c r="D29" s="56"/>
      <c r="E29" s="56"/>
      <c r="F29" s="56"/>
      <c r="G29" s="56"/>
      <c r="I29" s="156"/>
      <c r="J29" s="10"/>
      <c r="K29" s="10"/>
    </row>
    <row r="30" spans="1:11" ht="24" customHeight="1"/>
    <row r="31" spans="1:11" ht="24" customHeight="1"/>
    <row r="32" spans="1:1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1"/>
  <sheetViews>
    <sheetView view="pageBreakPreview" topLeftCell="A19" zoomScaleNormal="100" zoomScaleSheetLayoutView="100" workbookViewId="0">
      <selection activeCell="B2" sqref="B2"/>
    </sheetView>
  </sheetViews>
  <sheetFormatPr defaultRowHeight="13.5"/>
  <cols>
    <col min="1" max="1" width="2.125" style="10" customWidth="1"/>
    <col min="2" max="2" width="15.625" style="10" customWidth="1"/>
    <col min="3" max="3" width="2.125" style="10" customWidth="1"/>
    <col min="4" max="5" width="15.625" style="56" customWidth="1"/>
    <col min="6" max="6" width="31.625" style="56" customWidth="1"/>
    <col min="7" max="7" width="6" style="151" customWidth="1"/>
    <col min="8" max="8" width="10.125" style="156" customWidth="1"/>
    <col min="9" max="9" width="6" style="10" customWidth="1"/>
    <col min="10" max="16384" width="9" style="10"/>
  </cols>
  <sheetData>
    <row r="1" spans="1:9" ht="28.5" customHeight="1"/>
    <row r="2" spans="1:9" ht="17.25" customHeight="1">
      <c r="B2" s="10" t="s">
        <v>615</v>
      </c>
    </row>
    <row r="3" spans="1:9" s="157" customFormat="1" ht="17.25" customHeight="1">
      <c r="D3" s="57"/>
      <c r="E3" s="57"/>
      <c r="F3" s="56" t="s">
        <v>1270</v>
      </c>
      <c r="G3" s="158"/>
      <c r="H3" s="159"/>
    </row>
    <row r="4" spans="1:9" ht="25.5" customHeight="1">
      <c r="A4" s="213"/>
      <c r="B4" s="214" t="s">
        <v>616</v>
      </c>
      <c r="C4" s="212"/>
      <c r="D4" s="58" t="s">
        <v>548</v>
      </c>
      <c r="E4" s="182" t="s">
        <v>617</v>
      </c>
      <c r="F4" s="58" t="s">
        <v>580</v>
      </c>
      <c r="G4" s="152"/>
      <c r="H4" s="122"/>
      <c r="I4" s="121"/>
    </row>
    <row r="5" spans="1:9" s="193" customFormat="1" ht="19.5" customHeight="1">
      <c r="A5" s="185"/>
      <c r="B5" s="186" t="s">
        <v>87</v>
      </c>
      <c r="C5" s="634"/>
      <c r="D5" s="368">
        <v>80</v>
      </c>
      <c r="E5" s="368">
        <v>4298</v>
      </c>
      <c r="F5" s="368">
        <v>11097197</v>
      </c>
      <c r="G5" s="385"/>
      <c r="H5" s="221"/>
      <c r="I5" s="220"/>
    </row>
    <row r="6" spans="1:9" s="631" customFormat="1" ht="19.5" customHeight="1">
      <c r="A6" s="630"/>
      <c r="B6" s="220" t="s">
        <v>90</v>
      </c>
      <c r="C6" s="386"/>
      <c r="D6" s="306" t="s">
        <v>1271</v>
      </c>
      <c r="E6" s="306" t="s">
        <v>1271</v>
      </c>
      <c r="F6" s="306" t="s">
        <v>1271</v>
      </c>
      <c r="G6" s="385"/>
      <c r="H6" s="220"/>
      <c r="I6" s="220"/>
    </row>
    <row r="7" spans="1:9" s="631" customFormat="1" ht="19.5" customHeight="1">
      <c r="A7" s="630"/>
      <c r="B7" s="220" t="s">
        <v>91</v>
      </c>
      <c r="C7" s="386"/>
      <c r="D7" s="306">
        <v>13</v>
      </c>
      <c r="E7" s="306">
        <v>702</v>
      </c>
      <c r="F7" s="306">
        <v>1681486</v>
      </c>
      <c r="G7" s="385"/>
      <c r="H7" s="220"/>
      <c r="I7" s="220"/>
    </row>
    <row r="8" spans="1:9" s="631" customFormat="1" ht="19.5" customHeight="1">
      <c r="A8" s="630"/>
      <c r="B8" s="220" t="s">
        <v>92</v>
      </c>
      <c r="C8" s="386"/>
      <c r="D8" s="306">
        <v>1</v>
      </c>
      <c r="E8" s="306">
        <v>9</v>
      </c>
      <c r="F8" s="306" t="s">
        <v>1152</v>
      </c>
      <c r="G8" s="385"/>
      <c r="H8" s="220"/>
      <c r="I8" s="220"/>
    </row>
    <row r="9" spans="1:9" s="631" customFormat="1" ht="19.5" customHeight="1">
      <c r="A9" s="203"/>
      <c r="B9" s="220" t="s">
        <v>94</v>
      </c>
      <c r="C9" s="390"/>
      <c r="D9" s="306">
        <v>1</v>
      </c>
      <c r="E9" s="306">
        <v>40</v>
      </c>
      <c r="F9" s="306" t="s">
        <v>1269</v>
      </c>
      <c r="G9" s="632"/>
      <c r="H9" s="220"/>
      <c r="I9" s="233"/>
    </row>
    <row r="10" spans="1:9" s="631" customFormat="1" ht="19.5" customHeight="1">
      <c r="A10" s="63"/>
      <c r="B10" s="222" t="s">
        <v>618</v>
      </c>
      <c r="C10" s="392"/>
      <c r="D10" s="306">
        <v>4</v>
      </c>
      <c r="E10" s="306">
        <v>231</v>
      </c>
      <c r="F10" s="306">
        <v>109832</v>
      </c>
      <c r="G10" s="632"/>
      <c r="H10" s="222"/>
      <c r="I10" s="222"/>
    </row>
    <row r="11" spans="1:9" s="208" customFormat="1" ht="19.5" customHeight="1">
      <c r="A11" s="203"/>
      <c r="B11" s="222" t="s">
        <v>96</v>
      </c>
      <c r="C11" s="392"/>
      <c r="D11" s="306">
        <v>6</v>
      </c>
      <c r="E11" s="306">
        <v>318</v>
      </c>
      <c r="F11" s="306">
        <v>536887</v>
      </c>
      <c r="G11" s="632"/>
      <c r="H11" s="222"/>
      <c r="I11" s="222"/>
    </row>
    <row r="12" spans="1:9" ht="19.5" customHeight="1">
      <c r="A12" s="203"/>
      <c r="B12" s="222" t="s">
        <v>619</v>
      </c>
      <c r="C12" s="392"/>
      <c r="D12" s="306">
        <v>5</v>
      </c>
      <c r="E12" s="306">
        <v>693</v>
      </c>
      <c r="F12" s="306">
        <v>3310358</v>
      </c>
      <c r="G12" s="632"/>
      <c r="H12" s="222"/>
      <c r="I12" s="222"/>
    </row>
    <row r="13" spans="1:9" s="208" customFormat="1" ht="19.5" customHeight="1">
      <c r="A13" s="203"/>
      <c r="B13" s="222" t="s">
        <v>620</v>
      </c>
      <c r="C13" s="392"/>
      <c r="D13" s="306">
        <v>3</v>
      </c>
      <c r="E13" s="306">
        <v>97</v>
      </c>
      <c r="F13" s="306">
        <v>367949</v>
      </c>
      <c r="G13" s="632"/>
      <c r="H13" s="222"/>
      <c r="I13" s="222"/>
    </row>
    <row r="14" spans="1:9" s="208" customFormat="1" ht="19.5" customHeight="1">
      <c r="A14" s="203"/>
      <c r="B14" s="222" t="s">
        <v>99</v>
      </c>
      <c r="C14" s="392"/>
      <c r="D14" s="306">
        <v>6</v>
      </c>
      <c r="E14" s="306">
        <v>934</v>
      </c>
      <c r="F14" s="306">
        <v>1455295</v>
      </c>
      <c r="G14" s="632"/>
      <c r="H14" s="222"/>
      <c r="I14" s="222"/>
    </row>
    <row r="15" spans="1:9" s="208" customFormat="1" ht="19.5" customHeight="1">
      <c r="A15" s="203"/>
      <c r="B15" s="222" t="s">
        <v>100</v>
      </c>
      <c r="C15" s="392"/>
      <c r="D15" s="306">
        <v>4</v>
      </c>
      <c r="E15" s="306">
        <v>32</v>
      </c>
      <c r="F15" s="306">
        <v>37337</v>
      </c>
      <c r="G15" s="632"/>
      <c r="H15" s="222"/>
      <c r="I15" s="222"/>
    </row>
    <row r="16" spans="1:9" s="208" customFormat="1" ht="19.5" customHeight="1">
      <c r="A16" s="203"/>
      <c r="B16" s="222" t="s">
        <v>101</v>
      </c>
      <c r="C16" s="392"/>
      <c r="D16" s="306">
        <v>9</v>
      </c>
      <c r="E16" s="306">
        <v>138</v>
      </c>
      <c r="F16" s="306">
        <v>323198</v>
      </c>
      <c r="G16" s="632"/>
      <c r="H16" s="222"/>
      <c r="I16" s="222"/>
    </row>
    <row r="17" spans="1:10" s="208" customFormat="1" ht="19.5" customHeight="1">
      <c r="A17" s="203"/>
      <c r="B17" s="222" t="s">
        <v>621</v>
      </c>
      <c r="C17" s="392"/>
      <c r="D17" s="306">
        <v>6</v>
      </c>
      <c r="E17" s="306">
        <v>150</v>
      </c>
      <c r="F17" s="306">
        <v>209403</v>
      </c>
      <c r="G17" s="632"/>
      <c r="H17" s="222"/>
      <c r="I17" s="222"/>
    </row>
    <row r="18" spans="1:10" s="208" customFormat="1" ht="19.5" customHeight="1">
      <c r="A18" s="63"/>
      <c r="B18" s="222" t="s">
        <v>1037</v>
      </c>
      <c r="C18" s="392"/>
      <c r="D18" s="306">
        <v>1</v>
      </c>
      <c r="E18" s="306">
        <v>21</v>
      </c>
      <c r="F18" s="306" t="s">
        <v>1152</v>
      </c>
      <c r="G18" s="632"/>
      <c r="H18" s="222"/>
      <c r="I18" s="222"/>
    </row>
    <row r="19" spans="1:10" s="208" customFormat="1" ht="19.5" customHeight="1">
      <c r="A19" s="203"/>
      <c r="B19" s="222" t="s">
        <v>622</v>
      </c>
      <c r="C19" s="392"/>
      <c r="D19" s="306" t="s">
        <v>1271</v>
      </c>
      <c r="E19" s="306" t="s">
        <v>1271</v>
      </c>
      <c r="F19" s="306" t="s">
        <v>1271</v>
      </c>
      <c r="G19" s="632"/>
      <c r="H19" s="222"/>
      <c r="I19" s="222"/>
    </row>
    <row r="20" spans="1:10" s="208" customFormat="1" ht="19.5" customHeight="1">
      <c r="A20" s="203"/>
      <c r="B20" s="222" t="s">
        <v>105</v>
      </c>
      <c r="C20" s="392"/>
      <c r="D20" s="306">
        <v>1</v>
      </c>
      <c r="E20" s="306">
        <v>16</v>
      </c>
      <c r="F20" s="306" t="s">
        <v>1152</v>
      </c>
      <c r="G20" s="632"/>
      <c r="H20" s="222"/>
      <c r="I20" s="222"/>
    </row>
    <row r="21" spans="1:10" s="208" customFormat="1" ht="19.5" customHeight="1">
      <c r="A21" s="630"/>
      <c r="B21" s="220" t="s">
        <v>106</v>
      </c>
      <c r="C21" s="391"/>
      <c r="D21" s="306" t="s">
        <v>1271</v>
      </c>
      <c r="E21" s="306" t="s">
        <v>1271</v>
      </c>
      <c r="F21" s="306" t="s">
        <v>1271</v>
      </c>
      <c r="G21" s="385"/>
      <c r="H21" s="220"/>
      <c r="I21" s="234"/>
    </row>
    <row r="22" spans="1:10" ht="19.5" customHeight="1">
      <c r="A22" s="203"/>
      <c r="B22" s="222" t="s">
        <v>107</v>
      </c>
      <c r="C22" s="392"/>
      <c r="D22" s="306" t="s">
        <v>1271</v>
      </c>
      <c r="E22" s="306" t="s">
        <v>1271</v>
      </c>
      <c r="F22" s="306" t="s">
        <v>1271</v>
      </c>
      <c r="G22" s="633"/>
      <c r="H22" s="222"/>
      <c r="I22" s="222"/>
    </row>
    <row r="23" spans="1:10" s="208" customFormat="1" ht="19.5" customHeight="1">
      <c r="A23" s="63"/>
      <c r="B23" s="222" t="s">
        <v>112</v>
      </c>
      <c r="C23" s="392"/>
      <c r="D23" s="306">
        <v>4</v>
      </c>
      <c r="E23" s="306">
        <v>80</v>
      </c>
      <c r="F23" s="306">
        <v>159920</v>
      </c>
      <c r="G23" s="633"/>
      <c r="H23" s="222"/>
      <c r="I23" s="222"/>
    </row>
    <row r="24" spans="1:10" ht="19.5" customHeight="1">
      <c r="A24" s="630"/>
      <c r="B24" s="220" t="s">
        <v>114</v>
      </c>
      <c r="C24" s="386"/>
      <c r="D24" s="306">
        <v>12</v>
      </c>
      <c r="E24" s="306">
        <v>776</v>
      </c>
      <c r="F24" s="306">
        <v>2468489</v>
      </c>
      <c r="G24" s="385"/>
      <c r="H24" s="220"/>
      <c r="I24" s="220"/>
    </row>
    <row r="25" spans="1:10" s="208" customFormat="1" ht="19.5" customHeight="1">
      <c r="A25" s="629"/>
      <c r="B25" s="394" t="s">
        <v>115</v>
      </c>
      <c r="C25" s="395"/>
      <c r="D25" s="307">
        <v>4</v>
      </c>
      <c r="E25" s="307">
        <v>61</v>
      </c>
      <c r="F25" s="307">
        <v>83461</v>
      </c>
      <c r="G25" s="632"/>
      <c r="H25" s="222"/>
      <c r="I25" s="222"/>
    </row>
    <row r="26" spans="1:10" s="151" customFormat="1" ht="19.5" customHeight="1">
      <c r="B26" s="14"/>
      <c r="C26" s="14"/>
      <c r="D26" s="56"/>
      <c r="E26" s="56"/>
      <c r="F26" s="153" t="s">
        <v>605</v>
      </c>
      <c r="H26" s="156"/>
      <c r="I26" s="10"/>
      <c r="J26" s="10"/>
    </row>
    <row r="27" spans="1:10" s="151" customFormat="1" ht="19.5" customHeight="1">
      <c r="H27" s="156"/>
      <c r="I27" s="10"/>
      <c r="J27" s="10"/>
    </row>
    <row r="28" spans="1:10" s="151" customFormat="1" ht="19.5" customHeight="1">
      <c r="A28" s="196" t="s">
        <v>606</v>
      </c>
      <c r="B28" s="16"/>
      <c r="C28" s="16"/>
      <c r="D28" s="56"/>
      <c r="E28" s="56"/>
      <c r="F28" s="56"/>
      <c r="H28" s="156"/>
      <c r="I28" s="10"/>
      <c r="J28" s="10"/>
    </row>
    <row r="29" spans="1:10" s="151" customFormat="1" ht="19.5" customHeight="1">
      <c r="B29" s="196" t="s">
        <v>1400</v>
      </c>
      <c r="C29" s="25"/>
      <c r="D29" s="56"/>
      <c r="E29" s="56"/>
      <c r="F29" s="56"/>
      <c r="H29" s="156"/>
      <c r="I29" s="10"/>
      <c r="J29" s="10"/>
    </row>
    <row r="30" spans="1:10" s="151" customFormat="1" ht="19.5" customHeight="1">
      <c r="A30" s="196"/>
      <c r="B30" s="196" t="s">
        <v>1401</v>
      </c>
      <c r="C30" s="10"/>
      <c r="D30" s="56"/>
      <c r="E30" s="56"/>
      <c r="F30" s="56"/>
      <c r="H30" s="156"/>
      <c r="I30" s="10"/>
      <c r="J30" s="10"/>
    </row>
    <row r="31" spans="1:10" s="151" customFormat="1" ht="19.5" customHeight="1">
      <c r="A31" s="196"/>
      <c r="B31" s="196"/>
      <c r="C31" s="10"/>
      <c r="D31" s="56"/>
      <c r="E31" s="56"/>
      <c r="F31" s="56"/>
      <c r="H31" s="156"/>
      <c r="I31" s="10"/>
      <c r="J31" s="10"/>
    </row>
    <row r="32" spans="1:10" s="151" customFormat="1" ht="19.5" customHeight="1">
      <c r="B32" s="10"/>
      <c r="C32" s="10"/>
      <c r="D32" s="56"/>
      <c r="E32" s="56"/>
      <c r="F32" s="56"/>
      <c r="H32" s="156"/>
      <c r="I32" s="10"/>
      <c r="J32" s="10"/>
    </row>
    <row r="33" spans="2:10" s="151" customFormat="1" ht="24" customHeight="1">
      <c r="B33" s="10"/>
      <c r="C33" s="10"/>
      <c r="D33" s="56"/>
      <c r="E33" s="56"/>
      <c r="F33" s="56"/>
      <c r="H33" s="156"/>
      <c r="I33" s="10"/>
      <c r="J33" s="10"/>
    </row>
    <row r="34" spans="2:10" s="151" customFormat="1" ht="24" customHeight="1">
      <c r="B34" s="10"/>
      <c r="C34" s="10"/>
      <c r="D34" s="56"/>
      <c r="E34" s="56"/>
      <c r="F34" s="56"/>
      <c r="H34" s="156"/>
      <c r="I34" s="10"/>
      <c r="J34" s="10"/>
    </row>
    <row r="35" spans="2:10" s="151" customFormat="1" ht="24" customHeight="1">
      <c r="B35" s="10"/>
      <c r="C35" s="10"/>
      <c r="D35" s="56"/>
      <c r="E35" s="56"/>
      <c r="F35" s="56"/>
      <c r="H35" s="156"/>
      <c r="I35" s="10"/>
      <c r="J35" s="10"/>
    </row>
    <row r="36" spans="2:10" s="151" customFormat="1" ht="24" customHeight="1">
      <c r="B36" s="10"/>
      <c r="C36" s="10"/>
      <c r="D36" s="56"/>
      <c r="E36" s="56"/>
      <c r="F36" s="56"/>
      <c r="H36" s="156"/>
      <c r="I36" s="10"/>
      <c r="J36" s="10"/>
    </row>
    <row r="37" spans="2:10" s="151" customFormat="1" ht="24" customHeight="1">
      <c r="B37" s="10"/>
      <c r="C37" s="10"/>
      <c r="D37" s="56"/>
      <c r="E37" s="56"/>
      <c r="F37" s="56"/>
      <c r="H37" s="156"/>
      <c r="I37" s="10"/>
      <c r="J37" s="10"/>
    </row>
    <row r="38" spans="2:10" s="151" customFormat="1" ht="24" customHeight="1">
      <c r="B38" s="10"/>
      <c r="C38" s="10"/>
      <c r="D38" s="56"/>
      <c r="E38" s="56"/>
      <c r="F38" s="56"/>
      <c r="H38" s="156"/>
      <c r="I38" s="10"/>
      <c r="J38" s="10"/>
    </row>
    <row r="39" spans="2:10" ht="24" customHeight="1"/>
    <row r="40" spans="2:10" ht="24" customHeight="1"/>
    <row r="41" spans="2:10" ht="24" customHeight="1"/>
  </sheetData>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
  <sheetViews>
    <sheetView view="pageBreakPreview" topLeftCell="E19" zoomScaleNormal="100" zoomScaleSheetLayoutView="100" workbookViewId="0">
      <selection activeCell="G36" sqref="G36"/>
    </sheetView>
  </sheetViews>
  <sheetFormatPr defaultRowHeight="13.5"/>
  <cols>
    <col min="1" max="1" width="2.125" style="10" customWidth="1"/>
    <col min="2" max="2" width="15.625" style="10" customWidth="1"/>
    <col min="3" max="3" width="2.125" style="10" customWidth="1"/>
    <col min="4" max="5" width="15.625" style="56" customWidth="1"/>
    <col min="6" max="6" width="15.25" style="56" customWidth="1"/>
    <col min="7" max="7" width="15.25" style="151" customWidth="1"/>
    <col min="8" max="8" width="10.125" style="156" customWidth="1"/>
    <col min="9" max="9" width="6" style="10" customWidth="1"/>
    <col min="10" max="16384" width="9" style="10"/>
  </cols>
  <sheetData>
    <row r="1" spans="1:12" ht="28.5" customHeight="1">
      <c r="A1" s="10" t="s">
        <v>625</v>
      </c>
      <c r="B1" s="76"/>
    </row>
    <row r="2" spans="1:12" ht="17.25" customHeight="1">
      <c r="B2" s="10" t="s">
        <v>626</v>
      </c>
    </row>
    <row r="3" spans="1:12" s="157" customFormat="1" ht="17.25" customHeight="1">
      <c r="A3" s="223"/>
      <c r="B3" s="223"/>
      <c r="C3" s="223"/>
      <c r="D3" s="224"/>
      <c r="E3" s="224"/>
      <c r="F3" s="223"/>
      <c r="G3" s="225"/>
      <c r="H3" s="159"/>
      <c r="I3" s="805"/>
      <c r="J3" s="806" t="s">
        <v>1185</v>
      </c>
      <c r="K3" s="806" t="s">
        <v>1186</v>
      </c>
      <c r="L3" s="806" t="s">
        <v>1187</v>
      </c>
    </row>
    <row r="4" spans="1:12" ht="25.5" customHeight="1">
      <c r="A4" s="1142"/>
      <c r="B4" s="1142"/>
      <c r="C4" s="1142"/>
      <c r="D4" s="1245"/>
      <c r="E4" s="1246"/>
      <c r="F4" s="1247"/>
      <c r="G4" s="1247"/>
      <c r="H4" s="152"/>
      <c r="I4" s="807" t="s">
        <v>1188</v>
      </c>
      <c r="J4" s="808">
        <v>148</v>
      </c>
      <c r="K4" s="808">
        <v>144</v>
      </c>
      <c r="L4" s="808">
        <v>1300.7</v>
      </c>
    </row>
    <row r="5" spans="1:12" ht="22.5" customHeight="1">
      <c r="A5" s="1142"/>
      <c r="B5" s="1142"/>
      <c r="C5" s="1142"/>
      <c r="D5" s="1245"/>
      <c r="E5" s="1246"/>
      <c r="F5" s="226"/>
      <c r="G5" s="227"/>
      <c r="H5" s="152"/>
      <c r="I5" s="809" t="s">
        <v>1189</v>
      </c>
      <c r="J5" s="806">
        <v>160</v>
      </c>
      <c r="K5" s="806">
        <v>469</v>
      </c>
      <c r="L5" s="806">
        <v>3355.9</v>
      </c>
    </row>
    <row r="6" spans="1:12" s="208" customFormat="1" ht="22.5" customHeight="1">
      <c r="A6" s="218"/>
      <c r="B6" s="219"/>
      <c r="C6" s="218"/>
      <c r="D6" s="228"/>
      <c r="E6" s="228"/>
      <c r="F6" s="228"/>
      <c r="G6" s="228"/>
      <c r="H6" s="216"/>
      <c r="I6" s="809" t="s">
        <v>1190</v>
      </c>
      <c r="J6" s="806">
        <v>178</v>
      </c>
      <c r="K6" s="806">
        <v>532</v>
      </c>
      <c r="L6" s="806">
        <v>2532.5</v>
      </c>
    </row>
    <row r="7" spans="1:12" ht="22.5" customHeight="1">
      <c r="A7" s="121"/>
      <c r="B7" s="220"/>
      <c r="C7" s="121"/>
      <c r="D7" s="229"/>
      <c r="E7" s="229"/>
      <c r="F7" s="229"/>
      <c r="G7" s="229"/>
      <c r="H7" s="152"/>
      <c r="I7" s="809" t="s">
        <v>1191</v>
      </c>
      <c r="J7" s="806">
        <v>206</v>
      </c>
      <c r="K7" s="806">
        <v>705</v>
      </c>
      <c r="L7" s="806">
        <v>8993</v>
      </c>
    </row>
    <row r="8" spans="1:12" ht="22.5" customHeight="1">
      <c r="A8" s="121"/>
      <c r="B8" s="220"/>
      <c r="C8" s="121"/>
      <c r="D8" s="229"/>
      <c r="E8" s="229"/>
      <c r="F8" s="229"/>
      <c r="G8" s="229"/>
      <c r="H8" s="152"/>
      <c r="I8" s="809" t="s">
        <v>1192</v>
      </c>
      <c r="J8" s="806">
        <v>254</v>
      </c>
      <c r="K8" s="806">
        <v>860</v>
      </c>
      <c r="L8" s="806">
        <v>11028.9</v>
      </c>
    </row>
    <row r="9" spans="1:12" ht="22.5" customHeight="1">
      <c r="A9" s="121"/>
      <c r="B9" s="220"/>
      <c r="C9" s="121"/>
      <c r="D9" s="229"/>
      <c r="E9" s="229"/>
      <c r="F9" s="229"/>
      <c r="G9" s="229"/>
      <c r="H9" s="152"/>
      <c r="I9" s="809" t="s">
        <v>1193</v>
      </c>
      <c r="J9" s="806">
        <v>338</v>
      </c>
      <c r="K9" s="806">
        <v>1242</v>
      </c>
      <c r="L9" s="806">
        <v>17155.900000000001</v>
      </c>
    </row>
    <row r="10" spans="1:12" ht="22.5" customHeight="1">
      <c r="A10" s="121"/>
      <c r="B10" s="220"/>
      <c r="C10" s="121"/>
      <c r="D10" s="229"/>
      <c r="E10" s="229"/>
      <c r="F10" s="229"/>
      <c r="G10" s="229"/>
      <c r="H10" s="152"/>
      <c r="I10" s="809" t="s">
        <v>1194</v>
      </c>
      <c r="J10" s="806">
        <v>357</v>
      </c>
      <c r="K10" s="806">
        <v>1442</v>
      </c>
      <c r="L10" s="806">
        <v>29050</v>
      </c>
    </row>
    <row r="11" spans="1:12" ht="22.5" customHeight="1">
      <c r="A11" s="121"/>
      <c r="B11" s="221"/>
      <c r="C11" s="121"/>
      <c r="D11" s="230"/>
      <c r="E11" s="230"/>
      <c r="F11" s="230"/>
      <c r="G11" s="230"/>
      <c r="H11" s="152"/>
      <c r="I11" s="809" t="s">
        <v>1195</v>
      </c>
      <c r="J11" s="806">
        <v>370</v>
      </c>
      <c r="K11" s="806">
        <v>1571</v>
      </c>
      <c r="L11" s="806">
        <v>41328.6</v>
      </c>
    </row>
    <row r="12" spans="1:12" s="193" customFormat="1" ht="19.5" customHeight="1">
      <c r="A12" s="231"/>
      <c r="B12" s="220"/>
      <c r="C12" s="220"/>
      <c r="D12" s="229"/>
      <c r="E12" s="229"/>
      <c r="F12" s="229"/>
      <c r="G12" s="230"/>
      <c r="H12" s="191"/>
      <c r="I12" s="809" t="s">
        <v>1196</v>
      </c>
      <c r="J12" s="806">
        <v>406</v>
      </c>
      <c r="K12" s="806">
        <v>1899</v>
      </c>
      <c r="L12" s="806">
        <v>41345.300000000003</v>
      </c>
    </row>
    <row r="13" spans="1:12" s="193" customFormat="1" ht="19.5" customHeight="1">
      <c r="A13" s="231"/>
      <c r="B13" s="220"/>
      <c r="C13" s="220"/>
      <c r="D13" s="232"/>
      <c r="E13" s="232"/>
      <c r="F13" s="232"/>
      <c r="G13" s="230"/>
      <c r="H13" s="191"/>
      <c r="I13" s="809" t="s">
        <v>1197</v>
      </c>
      <c r="J13" s="806">
        <v>440</v>
      </c>
      <c r="K13" s="806">
        <v>2313</v>
      </c>
      <c r="L13" s="806">
        <v>78609.3</v>
      </c>
    </row>
    <row r="14" spans="1:12" s="193" customFormat="1" ht="19.5" customHeight="1">
      <c r="A14" s="231"/>
      <c r="B14" s="220"/>
      <c r="C14" s="220"/>
      <c r="D14" s="229"/>
      <c r="E14" s="229"/>
      <c r="F14" s="229"/>
      <c r="G14" s="230"/>
      <c r="H14" s="191"/>
      <c r="I14" s="809" t="s">
        <v>1198</v>
      </c>
      <c r="J14" s="806">
        <v>474</v>
      </c>
      <c r="K14" s="806">
        <v>3390</v>
      </c>
      <c r="L14" s="806">
        <v>80221.100000000006</v>
      </c>
    </row>
    <row r="15" spans="1:12" ht="19.5" customHeight="1">
      <c r="A15" s="38"/>
      <c r="B15" s="220"/>
      <c r="C15" s="233"/>
      <c r="D15" s="232"/>
      <c r="E15" s="232"/>
      <c r="F15" s="232"/>
      <c r="G15" s="230"/>
      <c r="H15" s="47"/>
      <c r="I15" s="809" t="s">
        <v>1199</v>
      </c>
      <c r="J15" s="806">
        <v>532</v>
      </c>
      <c r="K15" s="806">
        <v>3797</v>
      </c>
      <c r="L15" s="806">
        <v>120210.6</v>
      </c>
    </row>
    <row r="16" spans="1:12" s="193" customFormat="1" ht="19.5" customHeight="1">
      <c r="A16" s="231"/>
      <c r="B16" s="220"/>
      <c r="C16" s="234"/>
      <c r="D16" s="229"/>
      <c r="E16" s="229"/>
      <c r="F16" s="229"/>
      <c r="G16" s="230"/>
      <c r="H16" s="191"/>
      <c r="I16" s="809" t="s">
        <v>1200</v>
      </c>
      <c r="J16" s="806">
        <v>497</v>
      </c>
      <c r="K16" s="810">
        <v>4969</v>
      </c>
      <c r="L16" s="806">
        <v>143361.20000000001</v>
      </c>
    </row>
    <row r="17" spans="1:12" ht="19.5" customHeight="1">
      <c r="A17" s="38"/>
      <c r="B17" s="220"/>
      <c r="C17" s="235"/>
      <c r="D17" s="229"/>
      <c r="E17" s="229"/>
      <c r="F17" s="225"/>
      <c r="G17" s="40"/>
      <c r="H17" s="47"/>
      <c r="I17" s="809" t="s">
        <v>1201</v>
      </c>
      <c r="J17" s="806">
        <v>493</v>
      </c>
      <c r="K17" s="810">
        <v>5028</v>
      </c>
      <c r="L17" s="806">
        <v>184974.6</v>
      </c>
    </row>
    <row r="18" spans="1:12" ht="19.5" customHeight="1">
      <c r="A18" s="38"/>
      <c r="B18" s="222"/>
      <c r="C18" s="222"/>
      <c r="D18" s="229"/>
      <c r="E18" s="229"/>
      <c r="F18" s="229"/>
      <c r="G18" s="40"/>
      <c r="H18" s="47"/>
      <c r="I18" s="811" t="s">
        <v>1202</v>
      </c>
      <c r="J18" s="812">
        <v>388</v>
      </c>
      <c r="K18" s="813">
        <v>4285</v>
      </c>
      <c r="L18" s="812">
        <v>113527</v>
      </c>
    </row>
    <row r="19" spans="1:12" s="208" customFormat="1" ht="19.5" customHeight="1">
      <c r="A19" s="236"/>
      <c r="B19" s="222"/>
      <c r="C19" s="237"/>
      <c r="D19" s="232"/>
      <c r="E19" s="232"/>
      <c r="F19" s="232"/>
      <c r="G19" s="205"/>
      <c r="H19" s="206"/>
      <c r="I19" s="809" t="s">
        <v>1203</v>
      </c>
      <c r="J19" s="806">
        <v>435</v>
      </c>
      <c r="K19" s="806">
        <v>4786</v>
      </c>
      <c r="L19" s="806">
        <v>148838</v>
      </c>
    </row>
    <row r="20" spans="1:12" ht="19.5" customHeight="1">
      <c r="A20" s="38"/>
      <c r="B20" s="222"/>
      <c r="C20" s="222"/>
      <c r="D20" s="232"/>
      <c r="E20" s="232"/>
      <c r="F20" s="232"/>
      <c r="G20" s="40"/>
      <c r="H20" s="47"/>
      <c r="I20" s="14"/>
    </row>
    <row r="21" spans="1:12" ht="19.5" customHeight="1">
      <c r="A21" s="38"/>
      <c r="B21" s="222"/>
      <c r="C21" s="222"/>
      <c r="D21" s="232"/>
      <c r="E21" s="232"/>
      <c r="F21" s="229"/>
      <c r="G21" s="40"/>
      <c r="H21" s="47"/>
      <c r="I21" s="14"/>
    </row>
    <row r="22" spans="1:12" ht="19.5" customHeight="1">
      <c r="A22" s="38"/>
      <c r="B22" s="222"/>
      <c r="C22" s="222"/>
      <c r="D22" s="229"/>
      <c r="E22" s="229"/>
      <c r="F22" s="225"/>
      <c r="G22" s="40"/>
      <c r="H22" s="47"/>
      <c r="I22" s="14"/>
    </row>
    <row r="23" spans="1:12" ht="19.5" customHeight="1">
      <c r="A23" s="38"/>
      <c r="B23" s="222"/>
      <c r="C23" s="222"/>
      <c r="D23" s="232"/>
      <c r="E23" s="232"/>
      <c r="F23" s="232"/>
      <c r="G23" s="40"/>
      <c r="H23" s="47"/>
      <c r="I23" s="14"/>
    </row>
    <row r="24" spans="1:12" ht="19.5" customHeight="1">
      <c r="A24" s="38"/>
      <c r="B24" s="222"/>
      <c r="C24" s="222"/>
      <c r="D24" s="229"/>
      <c r="E24" s="229"/>
      <c r="F24" s="232"/>
      <c r="G24" s="40"/>
      <c r="H24" s="47"/>
      <c r="I24" s="14"/>
    </row>
    <row r="25" spans="1:12" ht="19.5" customHeight="1">
      <c r="A25" s="38"/>
      <c r="B25" s="222"/>
      <c r="C25" s="222"/>
      <c r="D25" s="232"/>
      <c r="E25" s="232"/>
      <c r="F25" s="232"/>
      <c r="G25" s="40"/>
      <c r="H25" s="47"/>
      <c r="I25" s="14"/>
    </row>
    <row r="26" spans="1:12" ht="19.5" customHeight="1">
      <c r="A26" s="38"/>
      <c r="B26" s="222"/>
      <c r="C26" s="222"/>
      <c r="D26" s="232"/>
      <c r="E26" s="232"/>
      <c r="F26" s="232"/>
      <c r="G26" s="40"/>
      <c r="H26" s="47"/>
      <c r="I26" s="14"/>
    </row>
    <row r="27" spans="1:12" ht="19.5" customHeight="1">
      <c r="A27" s="38"/>
      <c r="B27" s="222"/>
      <c r="C27" s="222"/>
      <c r="D27" s="232"/>
      <c r="E27" s="229"/>
      <c r="F27" s="229"/>
      <c r="G27" s="40"/>
      <c r="H27" s="47"/>
      <c r="I27" s="14"/>
    </row>
    <row r="28" spans="1:12" ht="19.5" customHeight="1">
      <c r="A28" s="38"/>
      <c r="B28" s="222"/>
      <c r="C28" s="222"/>
      <c r="D28" s="229"/>
      <c r="E28" s="225"/>
      <c r="F28" s="225"/>
      <c r="G28" s="40"/>
      <c r="H28" s="47"/>
      <c r="I28" s="14"/>
    </row>
    <row r="29" spans="1:12" ht="19.5" customHeight="1">
      <c r="A29" s="38"/>
      <c r="B29" s="222"/>
      <c r="C29" s="222"/>
      <c r="D29" s="232"/>
      <c r="E29" s="229"/>
      <c r="F29" s="229"/>
      <c r="G29" s="40"/>
      <c r="H29" s="47"/>
      <c r="I29" s="14"/>
    </row>
    <row r="30" spans="1:12" ht="19.5" customHeight="1">
      <c r="A30" s="38"/>
      <c r="B30" s="222"/>
      <c r="C30" s="222"/>
      <c r="D30" s="229"/>
      <c r="E30" s="225"/>
      <c r="F30" s="225"/>
      <c r="G30" s="40"/>
      <c r="H30" s="47"/>
      <c r="I30" s="14"/>
    </row>
    <row r="31" spans="1:12" ht="19.5" customHeight="1">
      <c r="A31" s="38"/>
      <c r="B31" s="222"/>
      <c r="C31" s="222"/>
      <c r="D31" s="229"/>
      <c r="E31" s="229"/>
      <c r="F31" s="229"/>
      <c r="G31" s="40"/>
      <c r="H31" s="47"/>
      <c r="I31" s="14"/>
    </row>
    <row r="32" spans="1:12" ht="19.5" customHeight="1">
      <c r="A32" s="38"/>
      <c r="B32" s="222"/>
      <c r="C32" s="222"/>
      <c r="D32" s="229"/>
      <c r="E32" s="225"/>
      <c r="F32" s="225"/>
      <c r="G32" s="40"/>
      <c r="H32" s="47"/>
      <c r="I32" s="14"/>
    </row>
    <row r="33" spans="1:10" ht="19.5" customHeight="1">
      <c r="A33" s="38"/>
      <c r="B33" s="222"/>
      <c r="C33" s="222"/>
      <c r="D33" s="225"/>
      <c r="E33" s="229"/>
      <c r="F33" s="229"/>
      <c r="G33" s="40"/>
      <c r="H33" s="47"/>
      <c r="I33" s="14"/>
    </row>
    <row r="34" spans="1:10" ht="19.5" customHeight="1">
      <c r="A34" s="38"/>
      <c r="B34" s="222"/>
      <c r="C34" s="222"/>
      <c r="D34" s="229"/>
      <c r="E34" s="225"/>
      <c r="F34" s="225"/>
      <c r="G34" s="40"/>
      <c r="H34" s="47"/>
      <c r="I34" s="14"/>
    </row>
    <row r="35" spans="1:10" ht="19.5" customHeight="1">
      <c r="A35" s="38"/>
      <c r="B35" s="222"/>
      <c r="C35" s="222"/>
      <c r="D35" s="225"/>
      <c r="E35" s="229"/>
      <c r="F35" s="229"/>
      <c r="G35" s="40"/>
      <c r="H35" s="47"/>
      <c r="I35" s="14"/>
    </row>
    <row r="36" spans="1:10" ht="19.5" customHeight="1">
      <c r="A36" s="14"/>
      <c r="B36" s="155"/>
      <c r="C36" s="155"/>
      <c r="D36" s="174"/>
      <c r="E36" s="211"/>
      <c r="F36" s="211"/>
      <c r="G36" s="153" t="s">
        <v>1095</v>
      </c>
      <c r="H36" s="47"/>
      <c r="I36" s="14"/>
    </row>
    <row r="37" spans="1:10" s="151" customFormat="1" ht="19.5" customHeight="1">
      <c r="B37" s="16"/>
      <c r="C37" s="16"/>
      <c r="D37" s="56"/>
      <c r="E37" s="56"/>
      <c r="F37" s="56"/>
      <c r="H37" s="156"/>
      <c r="I37" s="10"/>
      <c r="J37" s="10"/>
    </row>
    <row r="38" spans="1:10" s="151" customFormat="1" ht="19.5" customHeight="1">
      <c r="A38" s="196"/>
      <c r="B38" s="16"/>
      <c r="C38" s="16"/>
      <c r="D38" s="56"/>
      <c r="E38" s="56"/>
      <c r="F38" s="56"/>
      <c r="H38" s="156"/>
      <c r="I38" s="10"/>
      <c r="J38" s="10"/>
    </row>
    <row r="39" spans="1:10" s="151" customFormat="1" ht="19.5" customHeight="1">
      <c r="B39" s="25"/>
      <c r="C39" s="25"/>
      <c r="D39" s="56"/>
      <c r="E39" s="56"/>
      <c r="F39" s="56"/>
      <c r="H39" s="156"/>
      <c r="I39" s="10"/>
      <c r="J39" s="10"/>
    </row>
    <row r="40" spans="1:10" s="151" customFormat="1" ht="19.5" customHeight="1">
      <c r="A40" s="196"/>
      <c r="B40" s="10"/>
      <c r="C40" s="10"/>
      <c r="D40" s="56"/>
      <c r="E40" s="56"/>
      <c r="F40" s="56"/>
      <c r="H40" s="156"/>
      <c r="I40" s="10"/>
      <c r="J40" s="10"/>
    </row>
    <row r="41" spans="1:10" s="151" customFormat="1" ht="19.5" customHeight="1">
      <c r="A41" s="196"/>
      <c r="B41" s="196"/>
      <c r="C41" s="10"/>
      <c r="D41" s="56"/>
      <c r="E41" s="56"/>
      <c r="F41" s="56"/>
      <c r="H41" s="156"/>
      <c r="I41" s="10"/>
      <c r="J41" s="10"/>
    </row>
    <row r="42" spans="1:10" s="151" customFormat="1" ht="19.5" customHeight="1">
      <c r="B42" s="10"/>
      <c r="C42" s="10"/>
      <c r="D42" s="56"/>
      <c r="E42" s="56"/>
      <c r="F42" s="56"/>
      <c r="H42" s="156"/>
      <c r="I42" s="10"/>
      <c r="J42" s="10"/>
    </row>
    <row r="43" spans="1:10" s="151" customFormat="1" ht="24" customHeight="1">
      <c r="B43" s="10"/>
      <c r="C43" s="10"/>
      <c r="D43" s="56"/>
      <c r="E43" s="56"/>
      <c r="F43" s="56"/>
      <c r="H43" s="156"/>
      <c r="I43" s="10"/>
      <c r="J43" s="10"/>
    </row>
    <row r="44" spans="1:10" s="151" customFormat="1" ht="24" customHeight="1">
      <c r="B44" s="10"/>
      <c r="C44" s="10"/>
      <c r="D44" s="56"/>
      <c r="E44" s="56"/>
      <c r="F44" s="56"/>
      <c r="H44" s="156"/>
      <c r="I44" s="10"/>
      <c r="J44" s="10"/>
    </row>
    <row r="45" spans="1:10" s="151" customFormat="1" ht="24" customHeight="1">
      <c r="B45" s="10"/>
      <c r="C45" s="10"/>
      <c r="D45" s="56"/>
      <c r="E45" s="56"/>
      <c r="F45" s="56"/>
      <c r="H45" s="156"/>
      <c r="I45" s="10"/>
      <c r="J45" s="10"/>
    </row>
    <row r="46" spans="1:10" s="151" customFormat="1" ht="24" customHeight="1">
      <c r="B46" s="10"/>
      <c r="C46" s="10"/>
      <c r="D46" s="56"/>
      <c r="E46" s="56"/>
      <c r="F46" s="56"/>
      <c r="H46" s="156"/>
      <c r="I46" s="10"/>
      <c r="J46" s="10"/>
    </row>
    <row r="47" spans="1:10" s="151" customFormat="1" ht="24" customHeight="1">
      <c r="B47" s="10"/>
      <c r="C47" s="10"/>
      <c r="D47" s="56"/>
      <c r="E47" s="56"/>
      <c r="F47" s="56"/>
      <c r="H47" s="156"/>
      <c r="I47" s="10"/>
      <c r="J47" s="10"/>
    </row>
    <row r="48" spans="1:10" s="151" customFormat="1" ht="24" customHeight="1">
      <c r="B48" s="10"/>
      <c r="C48" s="10"/>
      <c r="D48" s="56"/>
      <c r="E48" s="56"/>
      <c r="F48" s="56"/>
      <c r="H48" s="156"/>
      <c r="I48" s="10"/>
      <c r="J48" s="10"/>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9"/>
  <sheetViews>
    <sheetView view="pageBreakPreview" topLeftCell="A13" zoomScaleNormal="100" zoomScaleSheetLayoutView="100" workbookViewId="0">
      <selection activeCell="J35" sqref="J35"/>
    </sheetView>
  </sheetViews>
  <sheetFormatPr defaultRowHeight="13.5"/>
  <cols>
    <col min="1" max="2" width="3.625" style="10" customWidth="1"/>
    <col min="3" max="3" width="27.625" style="10" customWidth="1"/>
    <col min="4" max="4" width="2.125" style="10" customWidth="1"/>
    <col min="5" max="7" width="12.125" style="56" customWidth="1"/>
    <col min="8" max="8" width="12.125" style="151" customWidth="1"/>
    <col min="9" max="16384" width="9" style="10"/>
  </cols>
  <sheetData>
    <row r="1" spans="1:11" ht="28.5" customHeight="1"/>
    <row r="2" spans="1:11" ht="17.25" customHeight="1">
      <c r="B2" s="10" t="s">
        <v>627</v>
      </c>
    </row>
    <row r="3" spans="1:11" s="157" customFormat="1" ht="17.25" customHeight="1">
      <c r="E3" s="57"/>
      <c r="F3" s="57"/>
      <c r="H3" s="56" t="s">
        <v>1096</v>
      </c>
    </row>
    <row r="4" spans="1:11" ht="25.5" customHeight="1">
      <c r="A4" s="1238" t="s">
        <v>628</v>
      </c>
      <c r="B4" s="1238"/>
      <c r="C4" s="1238"/>
      <c r="D4" s="1238"/>
      <c r="E4" s="1239" t="s">
        <v>629</v>
      </c>
      <c r="F4" s="1241" t="s">
        <v>549</v>
      </c>
      <c r="G4" s="1243" t="s">
        <v>636</v>
      </c>
      <c r="H4" s="1244"/>
    </row>
    <row r="5" spans="1:11" ht="30" customHeight="1">
      <c r="A5" s="1238"/>
      <c r="B5" s="1238"/>
      <c r="C5" s="1238"/>
      <c r="D5" s="1238"/>
      <c r="E5" s="1240"/>
      <c r="F5" s="1242"/>
      <c r="G5" s="209"/>
      <c r="H5" s="308" t="s">
        <v>954</v>
      </c>
      <c r="J5" s="739" t="s">
        <v>1094</v>
      </c>
    </row>
    <row r="6" spans="1:11" s="208" customFormat="1" ht="22.5" customHeight="1">
      <c r="A6" s="240"/>
      <c r="B6" s="1251" t="s">
        <v>644</v>
      </c>
      <c r="C6" s="1251"/>
      <c r="D6" s="241"/>
      <c r="E6" s="170">
        <v>435</v>
      </c>
      <c r="F6" s="170">
        <v>4786</v>
      </c>
      <c r="G6" s="170">
        <v>148838</v>
      </c>
      <c r="H6" s="605">
        <v>0.3110361411822738</v>
      </c>
      <c r="J6" s="170">
        <v>113527</v>
      </c>
      <c r="K6" s="740">
        <f>(G6-J6)/J6</f>
        <v>0.3110361411822738</v>
      </c>
    </row>
    <row r="7" spans="1:11" ht="22.5" customHeight="1">
      <c r="A7" s="63"/>
      <c r="B7" s="1250" t="s">
        <v>643</v>
      </c>
      <c r="C7" s="1250"/>
      <c r="D7" s="215"/>
      <c r="E7" s="170">
        <v>112</v>
      </c>
      <c r="F7" s="170">
        <v>1145</v>
      </c>
      <c r="G7" s="170">
        <v>54786</v>
      </c>
      <c r="H7" s="606">
        <v>0.18277202072538859</v>
      </c>
      <c r="J7" s="170">
        <v>46320</v>
      </c>
      <c r="K7" s="740">
        <f t="shared" ref="K7:K23" si="0">(G7-J7)/J7</f>
        <v>0.18277202072538859</v>
      </c>
    </row>
    <row r="8" spans="1:11" ht="22.5" customHeight="1">
      <c r="A8" s="70"/>
      <c r="B8" s="1250" t="s">
        <v>645</v>
      </c>
      <c r="C8" s="1250"/>
      <c r="D8" s="215"/>
      <c r="E8" s="170">
        <v>323</v>
      </c>
      <c r="F8" s="170">
        <v>3641</v>
      </c>
      <c r="G8" s="170">
        <v>94052</v>
      </c>
      <c r="H8" s="606">
        <v>0.39943755858764712</v>
      </c>
      <c r="J8" s="170">
        <v>67207</v>
      </c>
      <c r="K8" s="740">
        <f t="shared" si="0"/>
        <v>0.39943755858764712</v>
      </c>
    </row>
    <row r="9" spans="1:11" s="374" customFormat="1" ht="22.5" customHeight="1">
      <c r="A9" s="1252" t="s">
        <v>1028</v>
      </c>
      <c r="B9" s="1248" t="s">
        <v>630</v>
      </c>
      <c r="C9" s="1249"/>
      <c r="D9" s="611"/>
      <c r="E9" s="309" t="s">
        <v>343</v>
      </c>
      <c r="F9" s="309" t="s">
        <v>343</v>
      </c>
      <c r="G9" s="309" t="s">
        <v>343</v>
      </c>
      <c r="H9" s="605" t="s">
        <v>343</v>
      </c>
      <c r="I9" s="607"/>
      <c r="J9" s="309" t="s">
        <v>604</v>
      </c>
      <c r="K9" s="740">
        <v>0</v>
      </c>
    </row>
    <row r="10" spans="1:11" s="374" customFormat="1" ht="22.5" customHeight="1">
      <c r="A10" s="1253"/>
      <c r="B10" s="1255" t="s">
        <v>641</v>
      </c>
      <c r="C10" s="1256"/>
      <c r="D10" s="381"/>
      <c r="E10" s="238">
        <v>34</v>
      </c>
      <c r="F10" s="238">
        <v>277</v>
      </c>
      <c r="G10" s="238">
        <v>3269</v>
      </c>
      <c r="H10" s="606">
        <v>0.17168458781362006</v>
      </c>
      <c r="I10" s="607"/>
      <c r="J10" s="238">
        <v>2790</v>
      </c>
      <c r="K10" s="740">
        <f t="shared" si="0"/>
        <v>0.17168458781362006</v>
      </c>
    </row>
    <row r="11" spans="1:11" s="387" customFormat="1" ht="19.5" customHeight="1">
      <c r="A11" s="1253"/>
      <c r="B11" s="1255" t="s">
        <v>631</v>
      </c>
      <c r="C11" s="1256"/>
      <c r="D11" s="386"/>
      <c r="E11" s="238">
        <v>90</v>
      </c>
      <c r="F11" s="238">
        <v>1402</v>
      </c>
      <c r="G11" s="238">
        <v>23163</v>
      </c>
      <c r="H11" s="606">
        <v>0.6241060159865377</v>
      </c>
      <c r="I11" s="607"/>
      <c r="J11" s="238">
        <v>14262</v>
      </c>
      <c r="K11" s="740">
        <f t="shared" si="0"/>
        <v>0.6241060159865377</v>
      </c>
    </row>
    <row r="12" spans="1:11" s="387" customFormat="1" ht="19.5" customHeight="1">
      <c r="A12" s="1253"/>
      <c r="B12" s="1255" t="s">
        <v>1029</v>
      </c>
      <c r="C12" s="1256"/>
      <c r="D12" s="386"/>
      <c r="E12" s="238">
        <v>63</v>
      </c>
      <c r="F12" s="238">
        <v>593</v>
      </c>
      <c r="G12" s="238">
        <v>40095</v>
      </c>
      <c r="H12" s="606">
        <v>0.79315742397137745</v>
      </c>
      <c r="I12" s="607"/>
      <c r="J12" s="238">
        <v>22360</v>
      </c>
      <c r="K12" s="740">
        <f t="shared" si="0"/>
        <v>0.79315742397137745</v>
      </c>
    </row>
    <row r="13" spans="1:11" s="387" customFormat="1" ht="19.5" customHeight="1">
      <c r="A13" s="1253"/>
      <c r="B13" s="1255" t="s">
        <v>632</v>
      </c>
      <c r="C13" s="1256"/>
      <c r="D13" s="386"/>
      <c r="E13" s="238">
        <v>128</v>
      </c>
      <c r="F13" s="238">
        <v>1311</v>
      </c>
      <c r="G13" s="238">
        <v>26509</v>
      </c>
      <c r="H13" s="606" t="s">
        <v>1033</v>
      </c>
      <c r="I13" s="607"/>
      <c r="J13" s="238" t="s">
        <v>604</v>
      </c>
      <c r="K13" s="740" t="s">
        <v>343</v>
      </c>
    </row>
    <row r="14" spans="1:11" s="374" customFormat="1" ht="19.5" customHeight="1">
      <c r="A14" s="1253"/>
      <c r="B14" s="1257" t="s">
        <v>1030</v>
      </c>
      <c r="C14" s="613" t="s">
        <v>638</v>
      </c>
      <c r="D14" s="614"/>
      <c r="E14" s="608">
        <v>9</v>
      </c>
      <c r="F14" s="608">
        <v>121</v>
      </c>
      <c r="G14" s="608">
        <v>2793</v>
      </c>
      <c r="H14" s="605">
        <v>-3.7228541882109618E-2</v>
      </c>
      <c r="I14" s="607"/>
      <c r="J14" s="608">
        <v>2901</v>
      </c>
      <c r="K14" s="740">
        <f t="shared" si="0"/>
        <v>-3.7228541882109618E-2</v>
      </c>
    </row>
    <row r="15" spans="1:11" s="374" customFormat="1" ht="19.5" customHeight="1">
      <c r="A15" s="1253"/>
      <c r="B15" s="1258"/>
      <c r="C15" s="615" t="s">
        <v>637</v>
      </c>
      <c r="D15" s="390"/>
      <c r="E15" s="238">
        <v>2</v>
      </c>
      <c r="F15" s="238">
        <v>7</v>
      </c>
      <c r="G15" s="306" t="s">
        <v>604</v>
      </c>
      <c r="H15" s="606" t="s">
        <v>1033</v>
      </c>
      <c r="I15" s="607"/>
      <c r="J15" s="306" t="s">
        <v>604</v>
      </c>
      <c r="K15" s="740" t="s">
        <v>343</v>
      </c>
    </row>
    <row r="16" spans="1:11" s="387" customFormat="1" ht="19.5" customHeight="1">
      <c r="A16" s="1253"/>
      <c r="B16" s="1258"/>
      <c r="C16" s="612" t="s">
        <v>639</v>
      </c>
      <c r="D16" s="391"/>
      <c r="E16" s="238">
        <v>44</v>
      </c>
      <c r="F16" s="238">
        <v>340</v>
      </c>
      <c r="G16" s="238">
        <v>5768</v>
      </c>
      <c r="H16" s="606">
        <v>0.2455193262794213</v>
      </c>
      <c r="I16" s="607"/>
      <c r="J16" s="238">
        <v>4631</v>
      </c>
      <c r="K16" s="740">
        <f t="shared" si="0"/>
        <v>0.2455193262794213</v>
      </c>
    </row>
    <row r="17" spans="1:11" s="374" customFormat="1" ht="19.5" customHeight="1">
      <c r="A17" s="1253"/>
      <c r="B17" s="1258"/>
      <c r="C17" s="612" t="s">
        <v>633</v>
      </c>
      <c r="D17" s="616"/>
      <c r="E17" s="238">
        <v>1</v>
      </c>
      <c r="F17" s="238">
        <v>14</v>
      </c>
      <c r="G17" s="306" t="s">
        <v>604</v>
      </c>
      <c r="H17" s="606" t="s">
        <v>1033</v>
      </c>
      <c r="I17" s="607"/>
      <c r="J17" s="306" t="s">
        <v>604</v>
      </c>
      <c r="K17" s="740" t="s">
        <v>343</v>
      </c>
    </row>
    <row r="18" spans="1:11" s="374" customFormat="1" ht="19.5" customHeight="1">
      <c r="A18" s="1253"/>
      <c r="B18" s="1258"/>
      <c r="C18" s="617" t="s">
        <v>634</v>
      </c>
      <c r="D18" s="392"/>
      <c r="E18" s="238">
        <v>17</v>
      </c>
      <c r="F18" s="238">
        <v>165</v>
      </c>
      <c r="G18" s="238">
        <v>10893</v>
      </c>
      <c r="H18" s="606">
        <v>0.30831131395628153</v>
      </c>
      <c r="I18" s="607"/>
      <c r="J18" s="238">
        <v>8326</v>
      </c>
      <c r="K18" s="740">
        <f t="shared" si="0"/>
        <v>0.30831131395628153</v>
      </c>
    </row>
    <row r="19" spans="1:11" s="384" customFormat="1" ht="19.5" customHeight="1">
      <c r="A19" s="1253"/>
      <c r="B19" s="1258"/>
      <c r="C19" s="617" t="s">
        <v>635</v>
      </c>
      <c r="D19" s="618"/>
      <c r="E19" s="238">
        <v>17</v>
      </c>
      <c r="F19" s="238">
        <v>320</v>
      </c>
      <c r="G19" s="238">
        <v>1927</v>
      </c>
      <c r="H19" s="606">
        <v>-0.18174097664543523</v>
      </c>
      <c r="I19" s="609"/>
      <c r="J19" s="238">
        <v>2355</v>
      </c>
      <c r="K19" s="740">
        <f t="shared" si="0"/>
        <v>-0.18174097664543523</v>
      </c>
    </row>
    <row r="20" spans="1:11" s="374" customFormat="1" ht="19.5" customHeight="1">
      <c r="A20" s="1253"/>
      <c r="B20" s="1258"/>
      <c r="C20" s="619" t="s">
        <v>642</v>
      </c>
      <c r="D20" s="392"/>
      <c r="E20" s="238">
        <v>6</v>
      </c>
      <c r="F20" s="238">
        <v>23</v>
      </c>
      <c r="G20" s="238">
        <v>264</v>
      </c>
      <c r="H20" s="606">
        <v>-0.23699421965317918</v>
      </c>
      <c r="I20" s="607"/>
      <c r="J20" s="238">
        <v>346</v>
      </c>
      <c r="K20" s="740">
        <f t="shared" si="0"/>
        <v>-0.23699421965317918</v>
      </c>
    </row>
    <row r="21" spans="1:11" s="374" customFormat="1" ht="19.5" customHeight="1">
      <c r="A21" s="1253"/>
      <c r="B21" s="1258"/>
      <c r="C21" s="617" t="s">
        <v>1031</v>
      </c>
      <c r="D21" s="392"/>
      <c r="E21" s="306">
        <v>6</v>
      </c>
      <c r="F21" s="306">
        <v>20</v>
      </c>
      <c r="G21" s="306">
        <v>205</v>
      </c>
      <c r="H21" s="606">
        <v>7.3298429319371722E-2</v>
      </c>
      <c r="I21" s="607"/>
      <c r="J21" s="306">
        <v>191</v>
      </c>
      <c r="K21" s="740">
        <f t="shared" si="0"/>
        <v>7.3298429319371722E-2</v>
      </c>
    </row>
    <row r="22" spans="1:11" s="374" customFormat="1" ht="19.5" customHeight="1">
      <c r="A22" s="1253"/>
      <c r="B22" s="1259"/>
      <c r="C22" s="620" t="s">
        <v>640</v>
      </c>
      <c r="D22" s="395"/>
      <c r="E22" s="239">
        <v>26</v>
      </c>
      <c r="F22" s="239">
        <v>301</v>
      </c>
      <c r="G22" s="239">
        <v>4247</v>
      </c>
      <c r="H22" s="741">
        <v>2.7085852478839177E-2</v>
      </c>
      <c r="I22" s="607"/>
      <c r="J22" s="239">
        <v>4135</v>
      </c>
      <c r="K22" s="740">
        <f t="shared" si="0"/>
        <v>2.7085852478839177E-2</v>
      </c>
    </row>
    <row r="23" spans="1:11" s="374" customFormat="1" ht="19.5" customHeight="1">
      <c r="A23" s="1254"/>
      <c r="B23" s="1260" t="s">
        <v>1032</v>
      </c>
      <c r="C23" s="1261"/>
      <c r="D23" s="621"/>
      <c r="E23" s="610">
        <v>8</v>
      </c>
      <c r="F23" s="610">
        <v>58</v>
      </c>
      <c r="G23" s="610">
        <v>1015</v>
      </c>
      <c r="H23" s="742">
        <v>5.9498956158663886E-2</v>
      </c>
      <c r="I23" s="607"/>
      <c r="J23" s="610">
        <v>958</v>
      </c>
      <c r="K23" s="740">
        <f t="shared" si="0"/>
        <v>5.9498956158663886E-2</v>
      </c>
    </row>
    <row r="24" spans="1:11" s="374" customFormat="1" ht="19.5" customHeight="1">
      <c r="A24" s="38"/>
      <c r="B24" s="38"/>
      <c r="E24" s="229"/>
      <c r="F24" s="232"/>
      <c r="G24" s="232"/>
      <c r="H24" s="225" t="s">
        <v>1093</v>
      </c>
      <c r="I24" s="607"/>
    </row>
    <row r="25" spans="1:11" s="151" customFormat="1" ht="19.5" customHeight="1">
      <c r="A25" s="151" t="s">
        <v>1291</v>
      </c>
      <c r="C25" s="16"/>
      <c r="D25" s="16"/>
      <c r="E25" s="56"/>
      <c r="F25" s="56"/>
      <c r="G25" s="56"/>
    </row>
    <row r="26" spans="1:11" s="151" customFormat="1" ht="19.5" customHeight="1">
      <c r="A26" s="196"/>
      <c r="B26" s="196"/>
      <c r="C26" s="16"/>
      <c r="D26" s="16"/>
      <c r="E26" s="56"/>
      <c r="F26" s="56"/>
      <c r="G26" s="56"/>
    </row>
    <row r="27" spans="1:11" s="151" customFormat="1" ht="19.5" customHeight="1">
      <c r="C27" s="25"/>
      <c r="D27" s="25"/>
      <c r="E27" s="56"/>
      <c r="F27" s="56"/>
      <c r="G27" s="56"/>
    </row>
    <row r="28" spans="1:11" s="151" customFormat="1" ht="19.5" customHeight="1">
      <c r="A28" s="196"/>
      <c r="B28" s="196"/>
      <c r="C28" s="10"/>
      <c r="D28" s="10"/>
      <c r="E28" s="56"/>
      <c r="F28" s="56"/>
      <c r="G28" s="56"/>
    </row>
    <row r="29" spans="1:11" s="151" customFormat="1" ht="19.5" customHeight="1">
      <c r="A29" s="196"/>
      <c r="B29" s="196"/>
      <c r="C29" s="196"/>
      <c r="D29" s="10"/>
      <c r="E29" s="56"/>
      <c r="F29" s="56"/>
      <c r="G29" s="56"/>
    </row>
    <row r="30" spans="1:11" s="151" customFormat="1" ht="19.5" customHeight="1">
      <c r="C30" s="10"/>
      <c r="D30" s="10"/>
      <c r="E30" s="56"/>
      <c r="F30" s="56"/>
      <c r="G30" s="56"/>
    </row>
    <row r="31" spans="1:11" s="151" customFormat="1" ht="24" customHeight="1">
      <c r="C31" s="10"/>
      <c r="D31" s="10"/>
      <c r="E31" s="56"/>
      <c r="F31" s="56"/>
      <c r="G31" s="56"/>
    </row>
    <row r="32" spans="1:11" s="151" customFormat="1" ht="24" customHeight="1">
      <c r="C32" s="10"/>
      <c r="D32" s="10"/>
      <c r="E32" s="56"/>
      <c r="F32" s="56"/>
      <c r="G32" s="56"/>
    </row>
    <row r="33" spans="3:7" s="151" customFormat="1" ht="24" customHeight="1">
      <c r="C33" s="10"/>
      <c r="D33" s="10"/>
      <c r="E33" s="56"/>
      <c r="F33" s="56"/>
      <c r="G33" s="56"/>
    </row>
    <row r="34" spans="3:7" s="151" customFormat="1" ht="24" customHeight="1">
      <c r="C34" s="10"/>
      <c r="D34" s="10"/>
      <c r="E34" s="56"/>
      <c r="F34" s="56"/>
      <c r="G34" s="56"/>
    </row>
    <row r="35" spans="3:7" s="151" customFormat="1" ht="24" customHeight="1">
      <c r="C35" s="10"/>
      <c r="D35" s="10"/>
      <c r="E35" s="56"/>
      <c r="F35" s="56"/>
      <c r="G35" s="56"/>
    </row>
    <row r="36" spans="3:7" s="151" customFormat="1" ht="24" customHeight="1">
      <c r="C36" s="10"/>
      <c r="D36" s="10"/>
      <c r="E36" s="56"/>
      <c r="F36" s="56"/>
      <c r="G36" s="56"/>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83" orientation="portrait"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44"/>
  <sheetViews>
    <sheetView view="pageBreakPreview" topLeftCell="A25" zoomScaleNormal="100" zoomScaleSheetLayoutView="100" workbookViewId="0">
      <selection activeCell="O41" sqref="O41"/>
    </sheetView>
  </sheetViews>
  <sheetFormatPr defaultRowHeight="13.5"/>
  <cols>
    <col min="1" max="1" width="5.625" style="124" customWidth="1"/>
    <col min="2" max="2" width="7.625" style="124" customWidth="1"/>
    <col min="3" max="5" width="5.75" style="124" customWidth="1"/>
    <col min="6" max="6" width="3" style="124" customWidth="1"/>
    <col min="7" max="7" width="4.125" style="471" customWidth="1"/>
    <col min="8" max="13" width="6.875" style="471" customWidth="1"/>
    <col min="14" max="14" width="9.875" style="471" customWidth="1"/>
    <col min="15" max="15" width="9.875" style="93" customWidth="1"/>
    <col min="16" max="16" width="10.125" style="124" customWidth="1"/>
    <col min="17" max="17" width="10.125" style="93" customWidth="1"/>
    <col min="18" max="18" width="6" style="124" customWidth="1"/>
    <col min="19" max="16384" width="9" style="124"/>
  </cols>
  <sheetData>
    <row r="1" spans="1:18" ht="28.5" customHeight="1">
      <c r="A1" s="124" t="s">
        <v>646</v>
      </c>
    </row>
    <row r="2" spans="1:18" ht="17.25" customHeight="1">
      <c r="A2" s="124" t="s">
        <v>647</v>
      </c>
    </row>
    <row r="3" spans="1:18" s="472" customFormat="1" ht="17.25" customHeight="1">
      <c r="D3" s="473"/>
      <c r="E3" s="473"/>
      <c r="F3" s="473"/>
      <c r="G3" s="474"/>
      <c r="H3" s="474"/>
      <c r="I3" s="474"/>
      <c r="J3" s="474"/>
      <c r="K3" s="474"/>
      <c r="L3" s="474"/>
      <c r="M3" s="471"/>
      <c r="N3" s="474"/>
      <c r="O3" s="471" t="s">
        <v>1129</v>
      </c>
      <c r="P3" s="125"/>
      <c r="Q3" s="98"/>
    </row>
    <row r="4" spans="1:18" ht="26.25" customHeight="1">
      <c r="A4" s="1266" t="s">
        <v>654</v>
      </c>
      <c r="B4" s="1267"/>
      <c r="C4" s="1270" t="s">
        <v>678</v>
      </c>
      <c r="D4" s="1270" t="s">
        <v>648</v>
      </c>
      <c r="E4" s="1272" t="s">
        <v>655</v>
      </c>
      <c r="F4" s="1273"/>
      <c r="G4" s="1273"/>
      <c r="H4" s="1274"/>
      <c r="I4" s="1275" t="s">
        <v>656</v>
      </c>
      <c r="J4" s="1276"/>
      <c r="K4" s="1276"/>
      <c r="L4" s="1276"/>
      <c r="M4" s="1276"/>
      <c r="N4" s="1276"/>
      <c r="O4" s="1277"/>
      <c r="P4" s="244"/>
      <c r="Q4" s="101"/>
      <c r="R4" s="102"/>
    </row>
    <row r="5" spans="1:18" s="476" customFormat="1" ht="25.5" customHeight="1">
      <c r="A5" s="1268"/>
      <c r="B5" s="1269"/>
      <c r="C5" s="1271"/>
      <c r="D5" s="1271"/>
      <c r="E5" s="1278"/>
      <c r="F5" s="1279"/>
      <c r="G5" s="1280" t="s">
        <v>650</v>
      </c>
      <c r="H5" s="1281"/>
      <c r="I5" s="1282" t="s">
        <v>87</v>
      </c>
      <c r="J5" s="1283"/>
      <c r="K5" s="1284"/>
      <c r="L5" s="1282" t="s">
        <v>651</v>
      </c>
      <c r="M5" s="1284"/>
      <c r="N5" s="475" t="s">
        <v>652</v>
      </c>
      <c r="O5" s="475" t="s">
        <v>653</v>
      </c>
      <c r="P5" s="130"/>
      <c r="Q5" s="104"/>
      <c r="R5" s="130"/>
    </row>
    <row r="6" spans="1:18" s="476" customFormat="1" ht="22.5" customHeight="1">
      <c r="A6" s="1285" t="s">
        <v>1056</v>
      </c>
      <c r="B6" s="1286"/>
      <c r="C6" s="653">
        <v>6</v>
      </c>
      <c r="D6" s="653">
        <v>50</v>
      </c>
      <c r="E6" s="1287">
        <v>111</v>
      </c>
      <c r="F6" s="1288"/>
      <c r="G6" s="1289">
        <v>23</v>
      </c>
      <c r="H6" s="1290"/>
      <c r="I6" s="1289">
        <v>1495</v>
      </c>
      <c r="J6" s="1291"/>
      <c r="K6" s="1290"/>
      <c r="L6" s="1289">
        <v>457</v>
      </c>
      <c r="M6" s="1290"/>
      <c r="N6" s="1001">
        <v>493</v>
      </c>
      <c r="O6" s="1001">
        <v>545</v>
      </c>
      <c r="P6" s="130"/>
      <c r="Q6" s="104"/>
      <c r="R6" s="130"/>
    </row>
    <row r="7" spans="1:18" s="478" customFormat="1" ht="22.5" customHeight="1">
      <c r="A7" s="1292" t="s">
        <v>1079</v>
      </c>
      <c r="B7" s="1293"/>
      <c r="C7" s="891">
        <v>6</v>
      </c>
      <c r="D7" s="891">
        <v>49</v>
      </c>
      <c r="E7" s="1294">
        <v>110</v>
      </c>
      <c r="F7" s="1295"/>
      <c r="G7" s="1296">
        <v>24</v>
      </c>
      <c r="H7" s="1297"/>
      <c r="I7" s="1296">
        <v>1436</v>
      </c>
      <c r="J7" s="1298"/>
      <c r="K7" s="1297"/>
      <c r="L7" s="1296">
        <v>490</v>
      </c>
      <c r="M7" s="1297"/>
      <c r="N7" s="997">
        <v>456</v>
      </c>
      <c r="O7" s="997">
        <v>490</v>
      </c>
      <c r="P7" s="242"/>
      <c r="Q7" s="243"/>
      <c r="R7" s="242"/>
    </row>
    <row r="8" spans="1:18" s="478" customFormat="1" ht="22.5" customHeight="1">
      <c r="A8" s="1292" t="s">
        <v>1122</v>
      </c>
      <c r="B8" s="1293"/>
      <c r="C8" s="891">
        <v>5</v>
      </c>
      <c r="D8" s="891">
        <v>40</v>
      </c>
      <c r="E8" s="1294">
        <v>96</v>
      </c>
      <c r="F8" s="1295"/>
      <c r="G8" s="1296">
        <v>22</v>
      </c>
      <c r="H8" s="1297"/>
      <c r="I8" s="1296">
        <v>1180</v>
      </c>
      <c r="J8" s="1298"/>
      <c r="K8" s="1297"/>
      <c r="L8" s="1296">
        <v>416</v>
      </c>
      <c r="M8" s="1297"/>
      <c r="N8" s="997">
        <v>377</v>
      </c>
      <c r="O8" s="997">
        <v>387</v>
      </c>
      <c r="P8" s="242"/>
      <c r="Q8" s="243"/>
      <c r="R8" s="242"/>
    </row>
    <row r="9" spans="1:18" s="478" customFormat="1" ht="22.5" customHeight="1">
      <c r="A9" s="1292" t="s">
        <v>1145</v>
      </c>
      <c r="B9" s="1293"/>
      <c r="C9" s="891">
        <v>4</v>
      </c>
      <c r="D9" s="891">
        <v>32</v>
      </c>
      <c r="E9" s="1294">
        <v>74</v>
      </c>
      <c r="F9" s="1295"/>
      <c r="G9" s="1296">
        <v>20</v>
      </c>
      <c r="H9" s="1297"/>
      <c r="I9" s="1296">
        <v>961</v>
      </c>
      <c r="J9" s="1298"/>
      <c r="K9" s="1297"/>
      <c r="L9" s="1296">
        <v>320</v>
      </c>
      <c r="M9" s="1297"/>
      <c r="N9" s="997">
        <v>331</v>
      </c>
      <c r="O9" s="997">
        <v>310</v>
      </c>
      <c r="P9" s="242"/>
      <c r="Q9" s="243"/>
      <c r="R9" s="242"/>
    </row>
    <row r="10" spans="1:18" s="478" customFormat="1" ht="22.5" customHeight="1">
      <c r="A10" s="1292" t="s">
        <v>1272</v>
      </c>
      <c r="B10" s="1293"/>
      <c r="C10" s="891">
        <v>4</v>
      </c>
      <c r="D10" s="891">
        <v>32</v>
      </c>
      <c r="E10" s="1294">
        <v>74</v>
      </c>
      <c r="F10" s="1295"/>
      <c r="G10" s="1296">
        <v>21</v>
      </c>
      <c r="H10" s="1297"/>
      <c r="I10" s="1296">
        <v>922</v>
      </c>
      <c r="J10" s="1298"/>
      <c r="K10" s="1297"/>
      <c r="L10" s="1296">
        <v>277</v>
      </c>
      <c r="M10" s="1297"/>
      <c r="N10" s="1002">
        <v>316</v>
      </c>
      <c r="O10" s="997">
        <v>329</v>
      </c>
      <c r="P10" s="242"/>
      <c r="Q10" s="243"/>
      <c r="R10" s="242"/>
    </row>
    <row r="11" spans="1:18" s="478" customFormat="1" ht="22.5" customHeight="1">
      <c r="A11" s="1299" t="s">
        <v>1306</v>
      </c>
      <c r="B11" s="1300"/>
      <c r="C11" s="1011">
        <v>4</v>
      </c>
      <c r="D11" s="1011">
        <v>31</v>
      </c>
      <c r="E11" s="1301">
        <v>70</v>
      </c>
      <c r="F11" s="1302"/>
      <c r="G11" s="1303">
        <v>23</v>
      </c>
      <c r="H11" s="1304"/>
      <c r="I11" s="1303">
        <v>863</v>
      </c>
      <c r="J11" s="1305"/>
      <c r="K11" s="1304"/>
      <c r="L11" s="1303">
        <v>274</v>
      </c>
      <c r="M11" s="1304"/>
      <c r="N11" s="1012">
        <v>273</v>
      </c>
      <c r="O11" s="1004">
        <v>316</v>
      </c>
      <c r="P11" s="242"/>
      <c r="Q11" s="243"/>
      <c r="R11" s="242"/>
    </row>
    <row r="12" spans="1:18" ht="24" customHeight="1">
      <c r="D12" s="479"/>
      <c r="E12" s="479"/>
      <c r="F12" s="479"/>
      <c r="G12" s="480"/>
      <c r="H12" s="480"/>
      <c r="I12" s="480"/>
      <c r="J12" s="480"/>
      <c r="K12" s="480"/>
      <c r="L12" s="480"/>
      <c r="M12" s="480"/>
      <c r="N12" s="480"/>
      <c r="O12" s="481" t="s">
        <v>657</v>
      </c>
    </row>
    <row r="13" spans="1:18" ht="13.5" customHeight="1"/>
    <row r="14" spans="1:18" ht="17.25" customHeight="1">
      <c r="A14" s="124" t="s">
        <v>1130</v>
      </c>
    </row>
    <row r="15" spans="1:18" s="472" customFormat="1" ht="17.25" customHeight="1">
      <c r="D15" s="473"/>
      <c r="E15" s="473"/>
      <c r="F15" s="473"/>
      <c r="G15" s="474"/>
      <c r="H15" s="474"/>
      <c r="I15" s="474"/>
      <c r="J15" s="474"/>
      <c r="K15" s="474"/>
      <c r="L15" s="474"/>
      <c r="M15" s="471"/>
      <c r="N15" s="474"/>
      <c r="O15" s="471" t="s">
        <v>1129</v>
      </c>
      <c r="P15" s="125"/>
      <c r="Q15" s="98"/>
    </row>
    <row r="16" spans="1:18" ht="26.25" customHeight="1">
      <c r="A16" s="1266" t="s">
        <v>654</v>
      </c>
      <c r="B16" s="1267"/>
      <c r="C16" s="1270" t="s">
        <v>678</v>
      </c>
      <c r="D16" s="1270" t="s">
        <v>648</v>
      </c>
      <c r="E16" s="1272" t="s">
        <v>655</v>
      </c>
      <c r="F16" s="1273"/>
      <c r="G16" s="1273"/>
      <c r="H16" s="1274"/>
      <c r="I16" s="1275" t="s">
        <v>656</v>
      </c>
      <c r="J16" s="1276"/>
      <c r="K16" s="1276"/>
      <c r="L16" s="1276"/>
      <c r="M16" s="1276"/>
      <c r="N16" s="1276"/>
      <c r="O16" s="1277"/>
      <c r="P16" s="100"/>
      <c r="Q16" s="101"/>
      <c r="R16" s="102"/>
    </row>
    <row r="17" spans="1:18" s="476" customFormat="1" ht="25.5" customHeight="1">
      <c r="A17" s="1268"/>
      <c r="B17" s="1269"/>
      <c r="C17" s="1271"/>
      <c r="D17" s="1271"/>
      <c r="E17" s="1278"/>
      <c r="F17" s="1279"/>
      <c r="G17" s="1280" t="s">
        <v>650</v>
      </c>
      <c r="H17" s="1281"/>
      <c r="I17" s="1282" t="s">
        <v>87</v>
      </c>
      <c r="J17" s="1283"/>
      <c r="K17" s="1284"/>
      <c r="L17" s="1282" t="s">
        <v>651</v>
      </c>
      <c r="M17" s="1284"/>
      <c r="N17" s="475" t="s">
        <v>652</v>
      </c>
      <c r="O17" s="475" t="s">
        <v>653</v>
      </c>
      <c r="P17" s="130"/>
      <c r="Q17" s="104"/>
      <c r="R17" s="130"/>
    </row>
    <row r="18" spans="1:18" s="476" customFormat="1" ht="25.5" customHeight="1">
      <c r="A18" s="1314" t="s">
        <v>1145</v>
      </c>
      <c r="B18" s="1314"/>
      <c r="C18" s="1010">
        <v>2</v>
      </c>
      <c r="D18" s="1010">
        <v>19</v>
      </c>
      <c r="E18" s="1262">
        <v>85</v>
      </c>
      <c r="F18" s="1262"/>
      <c r="G18" s="1263">
        <v>29</v>
      </c>
      <c r="H18" s="1263"/>
      <c r="I18" s="1263">
        <v>479</v>
      </c>
      <c r="J18" s="1263"/>
      <c r="K18" s="1263"/>
      <c r="L18" s="1263">
        <v>127</v>
      </c>
      <c r="M18" s="1263"/>
      <c r="N18" s="494">
        <v>181</v>
      </c>
      <c r="O18" s="494">
        <v>171</v>
      </c>
      <c r="P18" s="130"/>
      <c r="Q18" s="104"/>
      <c r="R18" s="130"/>
    </row>
    <row r="19" spans="1:18" s="478" customFormat="1" ht="22.5" customHeight="1">
      <c r="A19" s="1309" t="s">
        <v>1272</v>
      </c>
      <c r="B19" s="1309"/>
      <c r="C19" s="705">
        <v>2</v>
      </c>
      <c r="D19" s="705">
        <v>19</v>
      </c>
      <c r="E19" s="1310">
        <v>91</v>
      </c>
      <c r="F19" s="1310"/>
      <c r="G19" s="1311">
        <v>32</v>
      </c>
      <c r="H19" s="1311"/>
      <c r="I19" s="1311">
        <v>506</v>
      </c>
      <c r="J19" s="1311"/>
      <c r="K19" s="1311"/>
      <c r="L19" s="1311">
        <v>169</v>
      </c>
      <c r="M19" s="1311"/>
      <c r="N19" s="497">
        <v>158</v>
      </c>
      <c r="O19" s="497">
        <v>179</v>
      </c>
      <c r="P19" s="242"/>
      <c r="Q19" s="243"/>
      <c r="R19" s="242"/>
    </row>
    <row r="20" spans="1:18" s="478" customFormat="1" ht="22.5" customHeight="1">
      <c r="A20" s="1306" t="s">
        <v>1306</v>
      </c>
      <c r="B20" s="1306"/>
      <c r="C20" s="1011">
        <v>2</v>
      </c>
      <c r="D20" s="1011">
        <v>19</v>
      </c>
      <c r="E20" s="1264">
        <v>93</v>
      </c>
      <c r="F20" s="1264"/>
      <c r="G20" s="1265">
        <v>29</v>
      </c>
      <c r="H20" s="1265"/>
      <c r="I20" s="1265">
        <v>492</v>
      </c>
      <c r="J20" s="1265"/>
      <c r="K20" s="1265"/>
      <c r="L20" s="1265">
        <v>169</v>
      </c>
      <c r="M20" s="1265"/>
      <c r="N20" s="1004">
        <v>163</v>
      </c>
      <c r="O20" s="1004">
        <v>160</v>
      </c>
      <c r="P20" s="242"/>
      <c r="Q20" s="243"/>
      <c r="R20" s="242"/>
    </row>
    <row r="21" spans="1:18" ht="24" customHeight="1">
      <c r="D21" s="479"/>
      <c r="E21" s="479"/>
      <c r="F21" s="479"/>
      <c r="G21" s="480"/>
      <c r="H21" s="480"/>
      <c r="I21" s="480"/>
      <c r="J21" s="480"/>
      <c r="K21" s="480"/>
      <c r="L21" s="480"/>
      <c r="M21" s="480"/>
      <c r="N21" s="480"/>
      <c r="O21" s="481" t="s">
        <v>657</v>
      </c>
    </row>
    <row r="22" spans="1:18" ht="15.75" customHeight="1">
      <c r="D22" s="479"/>
      <c r="E22" s="479"/>
      <c r="F22" s="479"/>
      <c r="G22" s="480"/>
      <c r="H22" s="480"/>
      <c r="I22" s="480"/>
      <c r="J22" s="480"/>
      <c r="K22" s="480"/>
      <c r="L22" s="480"/>
      <c r="M22" s="480"/>
      <c r="N22" s="480"/>
      <c r="O22" s="481"/>
    </row>
    <row r="23" spans="1:18" ht="17.25" customHeight="1">
      <c r="A23" s="124" t="s">
        <v>1123</v>
      </c>
    </row>
    <row r="24" spans="1:18" s="472" customFormat="1" ht="17.25" customHeight="1">
      <c r="D24" s="473"/>
      <c r="E24" s="473"/>
      <c r="F24" s="473"/>
      <c r="G24" s="474"/>
      <c r="H24" s="474"/>
      <c r="I24" s="474"/>
      <c r="J24" s="474"/>
      <c r="K24" s="474"/>
      <c r="L24" s="474"/>
      <c r="M24" s="471"/>
      <c r="N24" s="474"/>
      <c r="O24" s="471" t="s">
        <v>1129</v>
      </c>
      <c r="P24" s="125"/>
      <c r="Q24" s="98"/>
    </row>
    <row r="25" spans="1:18" ht="20.25" customHeight="1">
      <c r="A25" s="1323" t="s">
        <v>692</v>
      </c>
      <c r="B25" s="1324"/>
      <c r="C25" s="1327" t="s">
        <v>648</v>
      </c>
      <c r="D25" s="482"/>
      <c r="E25" s="1329" t="s">
        <v>649</v>
      </c>
      <c r="F25" s="1331" t="s">
        <v>669</v>
      </c>
      <c r="G25" s="1332"/>
      <c r="H25" s="1332"/>
      <c r="I25" s="1332"/>
      <c r="J25" s="1332"/>
      <c r="K25" s="1332"/>
      <c r="L25" s="1332"/>
      <c r="M25" s="1333"/>
      <c r="N25" s="1307" t="s">
        <v>676</v>
      </c>
      <c r="O25" s="1307" t="s">
        <v>677</v>
      </c>
      <c r="P25" s="100"/>
      <c r="Q25" s="101"/>
      <c r="R25" s="102"/>
    </row>
    <row r="26" spans="1:18" s="485" customFormat="1" ht="46.5" customHeight="1">
      <c r="A26" s="1325"/>
      <c r="B26" s="1326"/>
      <c r="C26" s="1328"/>
      <c r="D26" s="483" t="s">
        <v>668</v>
      </c>
      <c r="E26" s="1330"/>
      <c r="F26" s="1312" t="s">
        <v>87</v>
      </c>
      <c r="G26" s="1313"/>
      <c r="H26" s="484" t="s">
        <v>670</v>
      </c>
      <c r="I26" s="484" t="s">
        <v>671</v>
      </c>
      <c r="J26" s="484" t="s">
        <v>672</v>
      </c>
      <c r="K26" s="484" t="s">
        <v>673</v>
      </c>
      <c r="L26" s="484" t="s">
        <v>674</v>
      </c>
      <c r="M26" s="484" t="s">
        <v>675</v>
      </c>
      <c r="N26" s="1308"/>
      <c r="O26" s="1308"/>
      <c r="P26" s="112"/>
      <c r="Q26" s="113"/>
      <c r="R26" s="114"/>
    </row>
    <row r="27" spans="1:18" s="485" customFormat="1" ht="23.25" customHeight="1">
      <c r="A27" s="1315" t="s">
        <v>1056</v>
      </c>
      <c r="B27" s="1316"/>
      <c r="C27" s="883">
        <v>202</v>
      </c>
      <c r="D27" s="883">
        <v>26</v>
      </c>
      <c r="E27" s="883">
        <v>316</v>
      </c>
      <c r="F27" s="1317">
        <v>5831</v>
      </c>
      <c r="G27" s="1318"/>
      <c r="H27" s="886">
        <v>971</v>
      </c>
      <c r="I27" s="886">
        <v>1037</v>
      </c>
      <c r="J27" s="886">
        <v>976</v>
      </c>
      <c r="K27" s="886">
        <v>984</v>
      </c>
      <c r="L27" s="886">
        <v>920</v>
      </c>
      <c r="M27" s="886">
        <v>943</v>
      </c>
      <c r="N27" s="883">
        <v>76932</v>
      </c>
      <c r="O27" s="886">
        <v>231807</v>
      </c>
      <c r="P27" s="112"/>
      <c r="Q27" s="113"/>
      <c r="R27" s="114"/>
    </row>
    <row r="28" spans="1:18" s="492" customFormat="1" ht="23.25" customHeight="1">
      <c r="A28" s="1319" t="s">
        <v>1079</v>
      </c>
      <c r="B28" s="1320"/>
      <c r="C28" s="883">
        <v>212</v>
      </c>
      <c r="D28" s="883">
        <v>32</v>
      </c>
      <c r="E28" s="883">
        <v>333</v>
      </c>
      <c r="F28" s="1321">
        <v>5894</v>
      </c>
      <c r="G28" s="1322"/>
      <c r="H28" s="886">
        <v>1003</v>
      </c>
      <c r="I28" s="886">
        <v>967</v>
      </c>
      <c r="J28" s="886">
        <v>1041</v>
      </c>
      <c r="K28" s="886">
        <v>979</v>
      </c>
      <c r="L28" s="886">
        <v>971</v>
      </c>
      <c r="M28" s="886">
        <v>933</v>
      </c>
      <c r="N28" s="883">
        <v>76932</v>
      </c>
      <c r="O28" s="886">
        <v>231807</v>
      </c>
      <c r="P28" s="112"/>
      <c r="Q28" s="113"/>
      <c r="R28" s="114"/>
    </row>
    <row r="29" spans="1:18" s="493" customFormat="1" ht="23.25" customHeight="1">
      <c r="A29" s="1319" t="s">
        <v>1122</v>
      </c>
      <c r="B29" s="1320"/>
      <c r="C29" s="883">
        <v>217</v>
      </c>
      <c r="D29" s="883">
        <v>33</v>
      </c>
      <c r="E29" s="883">
        <v>344</v>
      </c>
      <c r="F29" s="1321">
        <v>6069</v>
      </c>
      <c r="G29" s="1322"/>
      <c r="H29" s="886">
        <v>1099</v>
      </c>
      <c r="I29" s="886">
        <v>1004</v>
      </c>
      <c r="J29" s="886">
        <v>975</v>
      </c>
      <c r="K29" s="886">
        <v>1033</v>
      </c>
      <c r="L29" s="886">
        <v>983</v>
      </c>
      <c r="M29" s="886">
        <v>975</v>
      </c>
      <c r="N29" s="883">
        <v>76932</v>
      </c>
      <c r="O29" s="886">
        <v>231807</v>
      </c>
      <c r="P29" s="369"/>
      <c r="Q29" s="365"/>
      <c r="R29" s="366"/>
    </row>
    <row r="30" spans="1:18" s="493" customFormat="1" ht="23.25" customHeight="1">
      <c r="A30" s="1334" t="s">
        <v>1145</v>
      </c>
      <c r="B30" s="1335"/>
      <c r="C30" s="883">
        <v>226</v>
      </c>
      <c r="D30" s="883">
        <v>40</v>
      </c>
      <c r="E30" s="883">
        <v>359</v>
      </c>
      <c r="F30" s="1321">
        <v>6156</v>
      </c>
      <c r="G30" s="1322"/>
      <c r="H30" s="886">
        <v>994</v>
      </c>
      <c r="I30" s="886">
        <v>1024</v>
      </c>
      <c r="J30" s="886">
        <v>1112</v>
      </c>
      <c r="K30" s="886">
        <v>1013</v>
      </c>
      <c r="L30" s="886">
        <v>981</v>
      </c>
      <c r="M30" s="886">
        <v>1032</v>
      </c>
      <c r="N30" s="883">
        <v>76932</v>
      </c>
      <c r="O30" s="886">
        <v>231807</v>
      </c>
      <c r="P30" s="369"/>
      <c r="Q30" s="365"/>
      <c r="R30" s="366"/>
    </row>
    <row r="31" spans="1:18" s="493" customFormat="1" ht="23.25" customHeight="1">
      <c r="A31" s="1319" t="s">
        <v>1272</v>
      </c>
      <c r="B31" s="1320"/>
      <c r="C31" s="883">
        <v>229</v>
      </c>
      <c r="D31" s="883">
        <v>41</v>
      </c>
      <c r="E31" s="886">
        <v>358</v>
      </c>
      <c r="F31" s="1321">
        <v>6178</v>
      </c>
      <c r="G31" s="1322"/>
      <c r="H31" s="886">
        <v>1026</v>
      </c>
      <c r="I31" s="886">
        <v>1001</v>
      </c>
      <c r="J31" s="886">
        <v>1033</v>
      </c>
      <c r="K31" s="886">
        <v>1120</v>
      </c>
      <c r="L31" s="886">
        <v>1016</v>
      </c>
      <c r="M31" s="886">
        <v>982</v>
      </c>
      <c r="N31" s="886">
        <v>76932</v>
      </c>
      <c r="O31" s="886">
        <v>231807</v>
      </c>
      <c r="P31" s="369"/>
      <c r="Q31" s="365"/>
      <c r="R31" s="366"/>
    </row>
    <row r="32" spans="1:18" s="493" customFormat="1" ht="23.25" customHeight="1">
      <c r="A32" s="1336" t="s">
        <v>1306</v>
      </c>
      <c r="B32" s="1337"/>
      <c r="C32" s="1007">
        <f>SUM(C33:C42)</f>
        <v>239</v>
      </c>
      <c r="D32" s="1007">
        <f>SUM(D33:D42)</f>
        <v>43</v>
      </c>
      <c r="E32" s="1008">
        <f>SUM(E33:E42)</f>
        <v>405</v>
      </c>
      <c r="F32" s="1338">
        <f>SUM(F33:G42)</f>
        <v>6273</v>
      </c>
      <c r="G32" s="1339"/>
      <c r="H32" s="1007">
        <f t="shared" ref="H32:O32" si="0">SUM(H33:H42)</f>
        <v>1091</v>
      </c>
      <c r="I32" s="1007">
        <f t="shared" si="0"/>
        <v>1022</v>
      </c>
      <c r="J32" s="1007">
        <f t="shared" si="0"/>
        <v>995</v>
      </c>
      <c r="K32" s="922">
        <f t="shared" si="0"/>
        <v>1035</v>
      </c>
      <c r="L32" s="922">
        <f t="shared" si="0"/>
        <v>1119</v>
      </c>
      <c r="M32" s="1007">
        <f t="shared" si="0"/>
        <v>1011</v>
      </c>
      <c r="N32" s="1007">
        <f t="shared" si="0"/>
        <v>76932</v>
      </c>
      <c r="O32" s="1009">
        <f t="shared" si="0"/>
        <v>231807</v>
      </c>
      <c r="P32" s="369"/>
      <c r="Q32" s="365"/>
      <c r="R32" s="366"/>
    </row>
    <row r="33" spans="1:18" s="496" customFormat="1" ht="23.25" customHeight="1">
      <c r="A33" s="1340" t="s">
        <v>658</v>
      </c>
      <c r="B33" s="1341"/>
      <c r="C33" s="494">
        <v>29</v>
      </c>
      <c r="D33" s="494">
        <v>4</v>
      </c>
      <c r="E33" s="998">
        <v>51</v>
      </c>
      <c r="F33" s="1342">
        <v>833</v>
      </c>
      <c r="G33" s="1343"/>
      <c r="H33" s="494">
        <v>155</v>
      </c>
      <c r="I33" s="495">
        <v>147</v>
      </c>
      <c r="J33" s="495">
        <v>123</v>
      </c>
      <c r="K33" s="495">
        <v>126</v>
      </c>
      <c r="L33" s="495">
        <v>156</v>
      </c>
      <c r="M33" s="494">
        <v>126</v>
      </c>
      <c r="N33" s="494">
        <v>6886</v>
      </c>
      <c r="O33" s="494">
        <v>18829</v>
      </c>
      <c r="P33" s="144"/>
      <c r="Q33" s="115"/>
      <c r="R33" s="144"/>
    </row>
    <row r="34" spans="1:18" s="496" customFormat="1" ht="23.25" customHeight="1">
      <c r="A34" s="1344" t="s">
        <v>659</v>
      </c>
      <c r="B34" s="1345"/>
      <c r="C34" s="497">
        <v>23</v>
      </c>
      <c r="D34" s="497">
        <v>3</v>
      </c>
      <c r="E34" s="999">
        <v>37</v>
      </c>
      <c r="F34" s="1346">
        <v>642</v>
      </c>
      <c r="G34" s="1347"/>
      <c r="H34" s="497">
        <v>112</v>
      </c>
      <c r="I34" s="1000">
        <v>106</v>
      </c>
      <c r="J34" s="1000">
        <v>93</v>
      </c>
      <c r="K34" s="1000">
        <v>119</v>
      </c>
      <c r="L34" s="1000">
        <v>114</v>
      </c>
      <c r="M34" s="497">
        <v>98</v>
      </c>
      <c r="N34" s="497">
        <v>6718</v>
      </c>
      <c r="O34" s="497">
        <v>24063</v>
      </c>
      <c r="P34" s="144"/>
      <c r="Q34" s="115"/>
      <c r="R34" s="144"/>
    </row>
    <row r="35" spans="1:18" s="496" customFormat="1" ht="23.25" customHeight="1">
      <c r="A35" s="1344" t="s">
        <v>660</v>
      </c>
      <c r="B35" s="1345"/>
      <c r="C35" s="497">
        <v>30</v>
      </c>
      <c r="D35" s="497">
        <v>5</v>
      </c>
      <c r="E35" s="999">
        <v>50</v>
      </c>
      <c r="F35" s="1346">
        <v>814</v>
      </c>
      <c r="G35" s="1347"/>
      <c r="H35" s="497">
        <v>118</v>
      </c>
      <c r="I35" s="1000">
        <v>128</v>
      </c>
      <c r="J35" s="1000">
        <v>126</v>
      </c>
      <c r="K35" s="1000">
        <v>152</v>
      </c>
      <c r="L35" s="1000">
        <v>139</v>
      </c>
      <c r="M35" s="497">
        <v>151</v>
      </c>
      <c r="N35" s="497">
        <v>6734</v>
      </c>
      <c r="O35" s="497">
        <v>23326</v>
      </c>
      <c r="P35" s="144"/>
      <c r="Q35" s="115"/>
      <c r="R35" s="144"/>
    </row>
    <row r="36" spans="1:18" s="496" customFormat="1" ht="23.25" customHeight="1">
      <c r="A36" s="1344" t="s">
        <v>661</v>
      </c>
      <c r="B36" s="1345"/>
      <c r="C36" s="497">
        <v>4</v>
      </c>
      <c r="D36" s="497">
        <v>4</v>
      </c>
      <c r="E36" s="999">
        <v>11</v>
      </c>
      <c r="F36" s="1346">
        <v>19</v>
      </c>
      <c r="G36" s="1347"/>
      <c r="H36" s="497">
        <v>1</v>
      </c>
      <c r="I36" s="1000">
        <v>0</v>
      </c>
      <c r="J36" s="1000">
        <v>1</v>
      </c>
      <c r="K36" s="1000">
        <v>3</v>
      </c>
      <c r="L36" s="1000">
        <v>6</v>
      </c>
      <c r="M36" s="497">
        <v>8</v>
      </c>
      <c r="N36" s="497">
        <v>565</v>
      </c>
      <c r="O36" s="497">
        <v>2512</v>
      </c>
      <c r="P36" s="144"/>
      <c r="Q36" s="115"/>
      <c r="R36" s="144"/>
    </row>
    <row r="37" spans="1:18" s="496" customFormat="1" ht="23.25" customHeight="1">
      <c r="A37" s="1344" t="s">
        <v>662</v>
      </c>
      <c r="B37" s="1345"/>
      <c r="C37" s="497">
        <v>36</v>
      </c>
      <c r="D37" s="497">
        <v>6</v>
      </c>
      <c r="E37" s="999">
        <v>61</v>
      </c>
      <c r="F37" s="1346">
        <v>1026</v>
      </c>
      <c r="G37" s="1347"/>
      <c r="H37" s="497">
        <v>190</v>
      </c>
      <c r="I37" s="1000">
        <v>161</v>
      </c>
      <c r="J37" s="1000">
        <v>179</v>
      </c>
      <c r="K37" s="1000">
        <v>161</v>
      </c>
      <c r="L37" s="1000">
        <v>182</v>
      </c>
      <c r="M37" s="497">
        <v>153</v>
      </c>
      <c r="N37" s="497">
        <v>8552</v>
      </c>
      <c r="O37" s="497">
        <v>29632</v>
      </c>
      <c r="P37" s="144"/>
      <c r="Q37" s="115"/>
      <c r="R37" s="144"/>
    </row>
    <row r="38" spans="1:18" s="496" customFormat="1" ht="23.25" customHeight="1">
      <c r="A38" s="1344" t="s">
        <v>663</v>
      </c>
      <c r="B38" s="1345"/>
      <c r="C38" s="497">
        <v>13</v>
      </c>
      <c r="D38" s="497">
        <v>2</v>
      </c>
      <c r="E38" s="999">
        <v>26</v>
      </c>
      <c r="F38" s="1346">
        <v>250</v>
      </c>
      <c r="G38" s="1347"/>
      <c r="H38" s="497">
        <v>41</v>
      </c>
      <c r="I38" s="1000">
        <v>39</v>
      </c>
      <c r="J38" s="1000">
        <v>45</v>
      </c>
      <c r="K38" s="1000">
        <v>39</v>
      </c>
      <c r="L38" s="1000">
        <v>48</v>
      </c>
      <c r="M38" s="497">
        <v>38</v>
      </c>
      <c r="N38" s="497">
        <v>6498</v>
      </c>
      <c r="O38" s="497">
        <v>27341</v>
      </c>
      <c r="P38" s="144"/>
      <c r="Q38" s="115"/>
      <c r="R38" s="144"/>
    </row>
    <row r="39" spans="1:18" s="496" customFormat="1" ht="23.25" customHeight="1">
      <c r="A39" s="1344" t="s">
        <v>664</v>
      </c>
      <c r="B39" s="1345"/>
      <c r="C39" s="497">
        <v>26</v>
      </c>
      <c r="D39" s="497">
        <v>5</v>
      </c>
      <c r="E39" s="999">
        <v>46</v>
      </c>
      <c r="F39" s="1346">
        <v>685</v>
      </c>
      <c r="G39" s="1347"/>
      <c r="H39" s="497">
        <v>122</v>
      </c>
      <c r="I39" s="1000">
        <v>117</v>
      </c>
      <c r="J39" s="1000">
        <v>103</v>
      </c>
      <c r="K39" s="1000">
        <v>103</v>
      </c>
      <c r="L39" s="1000">
        <v>129</v>
      </c>
      <c r="M39" s="497">
        <v>111</v>
      </c>
      <c r="N39" s="497">
        <v>10068</v>
      </c>
      <c r="O39" s="497">
        <v>25189</v>
      </c>
      <c r="P39" s="144"/>
      <c r="Q39" s="115"/>
      <c r="R39" s="144"/>
    </row>
    <row r="40" spans="1:18" s="496" customFormat="1" ht="23.25" customHeight="1">
      <c r="A40" s="1344" t="s">
        <v>665</v>
      </c>
      <c r="B40" s="1345"/>
      <c r="C40" s="497">
        <v>26</v>
      </c>
      <c r="D40" s="497">
        <v>5</v>
      </c>
      <c r="E40" s="999">
        <v>44</v>
      </c>
      <c r="F40" s="1346">
        <v>632</v>
      </c>
      <c r="G40" s="1347"/>
      <c r="H40" s="497">
        <v>95</v>
      </c>
      <c r="I40" s="1000">
        <v>106</v>
      </c>
      <c r="J40" s="1000">
        <v>117</v>
      </c>
      <c r="K40" s="1000">
        <v>109</v>
      </c>
      <c r="L40" s="1000">
        <v>111</v>
      </c>
      <c r="M40" s="497">
        <v>94</v>
      </c>
      <c r="N40" s="497">
        <v>11392</v>
      </c>
      <c r="O40" s="497">
        <v>45859</v>
      </c>
      <c r="P40" s="144"/>
      <c r="Q40" s="115"/>
      <c r="R40" s="144"/>
    </row>
    <row r="41" spans="1:18" s="496" customFormat="1" ht="23.25" customHeight="1">
      <c r="A41" s="1344" t="s">
        <v>666</v>
      </c>
      <c r="B41" s="1345"/>
      <c r="C41" s="497">
        <v>32</v>
      </c>
      <c r="D41" s="497">
        <v>5</v>
      </c>
      <c r="E41" s="999">
        <v>47</v>
      </c>
      <c r="F41" s="1346">
        <v>882</v>
      </c>
      <c r="G41" s="1347"/>
      <c r="H41" s="497">
        <v>176</v>
      </c>
      <c r="I41" s="1000">
        <v>146</v>
      </c>
      <c r="J41" s="1000">
        <v>139</v>
      </c>
      <c r="K41" s="1000">
        <v>144</v>
      </c>
      <c r="L41" s="1000">
        <v>138</v>
      </c>
      <c r="M41" s="497">
        <v>139</v>
      </c>
      <c r="N41" s="497">
        <v>10697</v>
      </c>
      <c r="O41" s="497">
        <v>15953</v>
      </c>
      <c r="P41" s="144"/>
      <c r="Q41" s="115"/>
      <c r="R41" s="144"/>
    </row>
    <row r="42" spans="1:18" s="496" customFormat="1" ht="23.25" customHeight="1">
      <c r="A42" s="1348" t="s">
        <v>667</v>
      </c>
      <c r="B42" s="1349"/>
      <c r="C42" s="924">
        <v>20</v>
      </c>
      <c r="D42" s="924">
        <v>4</v>
      </c>
      <c r="E42" s="1006">
        <v>32</v>
      </c>
      <c r="F42" s="1350">
        <v>490</v>
      </c>
      <c r="G42" s="1351"/>
      <c r="H42" s="924">
        <v>81</v>
      </c>
      <c r="I42" s="499">
        <v>72</v>
      </c>
      <c r="J42" s="499">
        <v>69</v>
      </c>
      <c r="K42" s="499">
        <v>79</v>
      </c>
      <c r="L42" s="499">
        <v>96</v>
      </c>
      <c r="M42" s="924">
        <v>93</v>
      </c>
      <c r="N42" s="924">
        <v>8822</v>
      </c>
      <c r="O42" s="924">
        <v>19103</v>
      </c>
      <c r="P42" s="144"/>
      <c r="Q42" s="115"/>
      <c r="R42" s="144"/>
    </row>
    <row r="43" spans="1:18" ht="24" customHeight="1">
      <c r="D43" s="500"/>
      <c r="E43" s="500"/>
      <c r="F43" s="500"/>
      <c r="G43" s="501"/>
      <c r="H43" s="501"/>
      <c r="I43" s="501"/>
      <c r="J43" s="501"/>
      <c r="K43" s="501"/>
      <c r="L43" s="501"/>
      <c r="M43" s="501"/>
      <c r="N43" s="501"/>
      <c r="O43" s="481" t="s">
        <v>1134</v>
      </c>
    </row>
    <row r="44" spans="1:18" ht="24.75" customHeight="1">
      <c r="A44" s="124" t="s">
        <v>1142</v>
      </c>
      <c r="D44" s="502"/>
      <c r="E44" s="502"/>
      <c r="F44" s="502"/>
      <c r="K44" s="753"/>
      <c r="L44" s="753"/>
      <c r="M44" s="753"/>
      <c r="N44" s="753"/>
      <c r="O44" s="753"/>
    </row>
  </sheetData>
  <mergeCells count="102">
    <mergeCell ref="A35:B35"/>
    <mergeCell ref="F35:G35"/>
    <mergeCell ref="A36:B36"/>
    <mergeCell ref="F36:G36"/>
    <mergeCell ref="A37:B37"/>
    <mergeCell ref="F37:G37"/>
    <mergeCell ref="A41:B41"/>
    <mergeCell ref="F41:G41"/>
    <mergeCell ref="A42:B42"/>
    <mergeCell ref="F42:G42"/>
    <mergeCell ref="A38:B38"/>
    <mergeCell ref="F38:G38"/>
    <mergeCell ref="A39:B39"/>
    <mergeCell ref="F39:G39"/>
    <mergeCell ref="A40:B40"/>
    <mergeCell ref="F40:G40"/>
    <mergeCell ref="A30:B30"/>
    <mergeCell ref="F30:G30"/>
    <mergeCell ref="A31:B31"/>
    <mergeCell ref="F31:G31"/>
    <mergeCell ref="A32:B32"/>
    <mergeCell ref="F32:G32"/>
    <mergeCell ref="A33:B33"/>
    <mergeCell ref="F33:G33"/>
    <mergeCell ref="A34:B34"/>
    <mergeCell ref="F34:G34"/>
    <mergeCell ref="A27:B27"/>
    <mergeCell ref="F27:G27"/>
    <mergeCell ref="A28:B28"/>
    <mergeCell ref="F28:G28"/>
    <mergeCell ref="A25:B26"/>
    <mergeCell ref="C25:C26"/>
    <mergeCell ref="E25:E26"/>
    <mergeCell ref="F25:M25"/>
    <mergeCell ref="A29:B29"/>
    <mergeCell ref="F29:G29"/>
    <mergeCell ref="A11:B11"/>
    <mergeCell ref="E11:F11"/>
    <mergeCell ref="G11:H11"/>
    <mergeCell ref="I11:K11"/>
    <mergeCell ref="L11:M11"/>
    <mergeCell ref="A20:B20"/>
    <mergeCell ref="N25:N26"/>
    <mergeCell ref="E17:F17"/>
    <mergeCell ref="G17:H17"/>
    <mergeCell ref="I17:K17"/>
    <mergeCell ref="L17:M17"/>
    <mergeCell ref="A19:B19"/>
    <mergeCell ref="E19:F19"/>
    <mergeCell ref="G19:H19"/>
    <mergeCell ref="I19:K19"/>
    <mergeCell ref="L19:M19"/>
    <mergeCell ref="A16:B17"/>
    <mergeCell ref="C16:C17"/>
    <mergeCell ref="D16:D17"/>
    <mergeCell ref="E16:H16"/>
    <mergeCell ref="I16:O16"/>
    <mergeCell ref="O25:O26"/>
    <mergeCell ref="F26:G26"/>
    <mergeCell ref="A18:B18"/>
    <mergeCell ref="G8:H8"/>
    <mergeCell ref="I8:K8"/>
    <mergeCell ref="L8:M8"/>
    <mergeCell ref="A7:B7"/>
    <mergeCell ref="E7:F7"/>
    <mergeCell ref="G7:H7"/>
    <mergeCell ref="I7:K7"/>
    <mergeCell ref="L7:M7"/>
    <mergeCell ref="A10:B10"/>
    <mergeCell ref="E10:F10"/>
    <mergeCell ref="G10:H10"/>
    <mergeCell ref="I10:K10"/>
    <mergeCell ref="L10:M10"/>
    <mergeCell ref="A9:B9"/>
    <mergeCell ref="E9:F9"/>
    <mergeCell ref="G9:H9"/>
    <mergeCell ref="I9:K9"/>
    <mergeCell ref="L9:M9"/>
    <mergeCell ref="E18:F18"/>
    <mergeCell ref="G18:H18"/>
    <mergeCell ref="I18:K18"/>
    <mergeCell ref="L18:M18"/>
    <mergeCell ref="E20:F20"/>
    <mergeCell ref="G20:H20"/>
    <mergeCell ref="I20:K20"/>
    <mergeCell ref="L20:M20"/>
    <mergeCell ref="A4:B5"/>
    <mergeCell ref="C4:C5"/>
    <mergeCell ref="D4:D5"/>
    <mergeCell ref="E4:H4"/>
    <mergeCell ref="I4:O4"/>
    <mergeCell ref="E5:F5"/>
    <mergeCell ref="G5:H5"/>
    <mergeCell ref="I5:K5"/>
    <mergeCell ref="L5:M5"/>
    <mergeCell ref="A6:B6"/>
    <mergeCell ref="E6:F6"/>
    <mergeCell ref="G6:H6"/>
    <mergeCell ref="I6:K6"/>
    <mergeCell ref="L6:M6"/>
    <mergeCell ref="A8:B8"/>
    <mergeCell ref="E8:F8"/>
  </mergeCells>
  <phoneticPr fontId="2"/>
  <printOptions horizontalCentered="1"/>
  <pageMargins left="0.70866141732283472" right="0.31496062992125984" top="0.74803149606299213" bottom="0.74803149606299213" header="0.31496062992125984" footer="0.31496062992125984"/>
  <pageSetup paperSize="9" scale="78" orientation="portrait" r:id="rId1"/>
  <headerFooter scaleWithDoc="0"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36"/>
  <sheetViews>
    <sheetView view="pageBreakPreview" topLeftCell="A16" zoomScaleNormal="100" zoomScaleSheetLayoutView="100" workbookViewId="0">
      <selection activeCell="S36" sqref="S36"/>
    </sheetView>
  </sheetViews>
  <sheetFormatPr defaultRowHeight="13.5"/>
  <cols>
    <col min="1" max="1" width="12.625" style="124" customWidth="1"/>
    <col min="2" max="2" width="7.625" style="124" customWidth="1"/>
    <col min="3" max="5" width="5.75" style="124" customWidth="1"/>
    <col min="6" max="6" width="3.5" style="124" customWidth="1"/>
    <col min="7" max="7" width="3.375" style="471" customWidth="1"/>
    <col min="8" max="10" width="5.25" style="471" customWidth="1"/>
    <col min="11" max="11" width="9.875" style="471" customWidth="1"/>
    <col min="12" max="12" width="9.875" style="93" customWidth="1"/>
    <col min="13" max="13" width="10.125" style="124" customWidth="1"/>
    <col min="14" max="14" width="10.125" style="93" customWidth="1"/>
    <col min="15" max="15" width="6" style="124" customWidth="1"/>
    <col min="16" max="16384" width="9" style="124"/>
  </cols>
  <sheetData>
    <row r="1" spans="1:15" ht="28.5" customHeight="1"/>
    <row r="2" spans="1:15" ht="17.25" customHeight="1">
      <c r="A2" s="124" t="s">
        <v>1131</v>
      </c>
    </row>
    <row r="3" spans="1:15" s="472" customFormat="1" ht="17.25" customHeight="1">
      <c r="D3" s="473"/>
      <c r="E3" s="473"/>
      <c r="F3" s="473"/>
      <c r="G3" s="474"/>
      <c r="H3" s="474"/>
      <c r="I3" s="474"/>
      <c r="J3" s="474"/>
      <c r="K3" s="474"/>
      <c r="L3" s="471" t="s">
        <v>679</v>
      </c>
      <c r="M3" s="125"/>
      <c r="N3" s="98"/>
    </row>
    <row r="4" spans="1:15" ht="20.25" customHeight="1">
      <c r="A4" s="1323" t="s">
        <v>693</v>
      </c>
      <c r="B4" s="1324"/>
      <c r="C4" s="1327" t="s">
        <v>648</v>
      </c>
      <c r="D4" s="482"/>
      <c r="E4" s="1329" t="s">
        <v>649</v>
      </c>
      <c r="F4" s="1331" t="s">
        <v>995</v>
      </c>
      <c r="G4" s="1332"/>
      <c r="H4" s="1332"/>
      <c r="I4" s="1332"/>
      <c r="J4" s="1332"/>
      <c r="K4" s="1307" t="s">
        <v>676</v>
      </c>
      <c r="L4" s="1307" t="s">
        <v>677</v>
      </c>
      <c r="M4" s="100"/>
      <c r="N4" s="101"/>
      <c r="O4" s="102"/>
    </row>
    <row r="5" spans="1:15" s="485" customFormat="1" ht="46.5" customHeight="1">
      <c r="A5" s="1325"/>
      <c r="B5" s="1326"/>
      <c r="C5" s="1328"/>
      <c r="D5" s="483" t="s">
        <v>668</v>
      </c>
      <c r="E5" s="1330"/>
      <c r="F5" s="1312" t="s">
        <v>87</v>
      </c>
      <c r="G5" s="1313"/>
      <c r="H5" s="484" t="s">
        <v>670</v>
      </c>
      <c r="I5" s="484" t="s">
        <v>671</v>
      </c>
      <c r="J5" s="484" t="s">
        <v>672</v>
      </c>
      <c r="K5" s="1308"/>
      <c r="L5" s="1308"/>
      <c r="M5" s="112"/>
      <c r="N5" s="113"/>
      <c r="O5" s="114"/>
    </row>
    <row r="6" spans="1:15" s="485" customFormat="1" ht="21.95" customHeight="1">
      <c r="A6" s="1379" t="s">
        <v>1036</v>
      </c>
      <c r="B6" s="1380"/>
      <c r="C6" s="486">
        <v>85</v>
      </c>
      <c r="D6" s="487">
        <v>13</v>
      </c>
      <c r="E6" s="488">
        <v>187</v>
      </c>
      <c r="F6" s="1360">
        <v>2591</v>
      </c>
      <c r="G6" s="1361"/>
      <c r="H6" s="487">
        <v>852</v>
      </c>
      <c r="I6" s="486">
        <v>852</v>
      </c>
      <c r="J6" s="487">
        <v>887</v>
      </c>
      <c r="K6" s="489">
        <v>37853</v>
      </c>
      <c r="L6" s="487">
        <v>105266</v>
      </c>
      <c r="M6" s="112"/>
      <c r="N6" s="113"/>
      <c r="O6" s="114"/>
    </row>
    <row r="7" spans="1:15" s="492" customFormat="1" ht="21.95" customHeight="1">
      <c r="A7" s="1370" t="s">
        <v>1056</v>
      </c>
      <c r="B7" s="1371"/>
      <c r="C7" s="489">
        <v>88</v>
      </c>
      <c r="D7" s="490">
        <v>15</v>
      </c>
      <c r="E7" s="491">
        <v>187</v>
      </c>
      <c r="F7" s="1352">
        <v>2574</v>
      </c>
      <c r="G7" s="1353"/>
      <c r="H7" s="490">
        <v>875</v>
      </c>
      <c r="I7" s="489">
        <v>847</v>
      </c>
      <c r="J7" s="490">
        <v>852</v>
      </c>
      <c r="K7" s="489">
        <v>37853</v>
      </c>
      <c r="L7" s="490">
        <v>105266</v>
      </c>
      <c r="M7" s="112"/>
      <c r="N7" s="113"/>
      <c r="O7" s="114"/>
    </row>
    <row r="8" spans="1:15" s="492" customFormat="1" ht="21.95" customHeight="1">
      <c r="A8" s="1368" t="s">
        <v>1079</v>
      </c>
      <c r="B8" s="1369"/>
      <c r="C8" s="498">
        <v>90</v>
      </c>
      <c r="D8" s="498">
        <v>16</v>
      </c>
      <c r="E8" s="498">
        <v>185</v>
      </c>
      <c r="F8" s="1346">
        <v>2581</v>
      </c>
      <c r="G8" s="1347"/>
      <c r="H8" s="497">
        <v>856</v>
      </c>
      <c r="I8" s="497">
        <v>872</v>
      </c>
      <c r="J8" s="497">
        <v>853</v>
      </c>
      <c r="K8" s="497">
        <v>37853</v>
      </c>
      <c r="L8" s="497">
        <v>105266</v>
      </c>
      <c r="M8" s="112"/>
      <c r="N8" s="113"/>
      <c r="O8" s="114"/>
    </row>
    <row r="9" spans="1:15" s="492" customFormat="1" ht="21.95" customHeight="1">
      <c r="A9" s="1368" t="s">
        <v>1122</v>
      </c>
      <c r="B9" s="1369"/>
      <c r="C9" s="498">
        <v>89</v>
      </c>
      <c r="D9" s="497">
        <v>16</v>
      </c>
      <c r="E9" s="498">
        <v>177</v>
      </c>
      <c r="F9" s="1346">
        <v>2604</v>
      </c>
      <c r="G9" s="1347"/>
      <c r="H9" s="497">
        <v>881</v>
      </c>
      <c r="I9" s="497">
        <v>854</v>
      </c>
      <c r="J9" s="497">
        <v>869</v>
      </c>
      <c r="K9" s="497">
        <v>37853</v>
      </c>
      <c r="L9" s="497">
        <v>105266</v>
      </c>
      <c r="M9" s="112"/>
      <c r="N9" s="113"/>
      <c r="O9" s="114"/>
    </row>
    <row r="10" spans="1:15" s="492" customFormat="1" ht="21.95" customHeight="1">
      <c r="A10" s="1368" t="s">
        <v>1144</v>
      </c>
      <c r="B10" s="1369"/>
      <c r="C10" s="498">
        <v>91</v>
      </c>
      <c r="D10" s="498">
        <v>17</v>
      </c>
      <c r="E10" s="498">
        <v>193</v>
      </c>
      <c r="F10" s="1346">
        <v>2676</v>
      </c>
      <c r="G10" s="1347"/>
      <c r="H10" s="497">
        <v>925</v>
      </c>
      <c r="I10" s="497">
        <v>893</v>
      </c>
      <c r="J10" s="497">
        <v>858</v>
      </c>
      <c r="K10" s="497">
        <v>37853</v>
      </c>
      <c r="L10" s="497">
        <v>105266</v>
      </c>
      <c r="M10" s="112"/>
      <c r="N10" s="113"/>
      <c r="O10" s="114"/>
    </row>
    <row r="11" spans="1:15" s="492" customFormat="1" ht="21.95" customHeight="1">
      <c r="A11" s="1368" t="s">
        <v>1273</v>
      </c>
      <c r="B11" s="1369"/>
      <c r="C11" s="497">
        <v>93</v>
      </c>
      <c r="D11" s="497">
        <v>16</v>
      </c>
      <c r="E11" s="497">
        <v>205</v>
      </c>
      <c r="F11" s="1296">
        <v>2793</v>
      </c>
      <c r="G11" s="1297"/>
      <c r="H11" s="497">
        <v>964</v>
      </c>
      <c r="I11" s="497">
        <v>931</v>
      </c>
      <c r="J11" s="497">
        <v>898</v>
      </c>
      <c r="K11" s="497">
        <v>37853</v>
      </c>
      <c r="L11" s="497">
        <v>105266</v>
      </c>
      <c r="M11" s="112"/>
      <c r="N11" s="113"/>
      <c r="O11" s="114"/>
    </row>
    <row r="12" spans="1:15" s="492" customFormat="1" ht="21.95" customHeight="1">
      <c r="A12" s="1385" t="s">
        <v>1308</v>
      </c>
      <c r="B12" s="1386"/>
      <c r="C12" s="1003">
        <f>SUM(C13:C17)</f>
        <v>96</v>
      </c>
      <c r="D12" s="1003">
        <f>SUM(D13:D17)</f>
        <v>17</v>
      </c>
      <c r="E12" s="1004">
        <f>SUM(E13:E17)</f>
        <v>220</v>
      </c>
      <c r="F12" s="1387">
        <f>SUM(F13:G17)</f>
        <v>2821</v>
      </c>
      <c r="G12" s="1388"/>
      <c r="H12" s="1004">
        <f>SUM(H13:H17)</f>
        <v>925</v>
      </c>
      <c r="I12" s="1004">
        <f>SUM(I13:I17)</f>
        <v>965</v>
      </c>
      <c r="J12" s="1004">
        <f>SUM(J13:J17)</f>
        <v>931</v>
      </c>
      <c r="K12" s="1004">
        <f>SUM(K13:K17)</f>
        <v>37853</v>
      </c>
      <c r="L12" s="1005">
        <f>SUM(L13:L17)</f>
        <v>105266</v>
      </c>
      <c r="M12" s="112"/>
      <c r="N12" s="113"/>
      <c r="O12" s="114"/>
    </row>
    <row r="13" spans="1:15" s="496" customFormat="1" ht="21.95" customHeight="1">
      <c r="A13" s="1340" t="s">
        <v>680</v>
      </c>
      <c r="B13" s="1341"/>
      <c r="C13" s="494">
        <v>27</v>
      </c>
      <c r="D13" s="494">
        <v>5</v>
      </c>
      <c r="E13" s="998">
        <v>60</v>
      </c>
      <c r="F13" s="1342">
        <v>824</v>
      </c>
      <c r="G13" s="1343"/>
      <c r="H13" s="494">
        <v>250</v>
      </c>
      <c r="I13" s="495">
        <v>279</v>
      </c>
      <c r="J13" s="495">
        <v>295</v>
      </c>
      <c r="K13" s="494">
        <v>8745</v>
      </c>
      <c r="L13" s="494">
        <v>20449</v>
      </c>
      <c r="M13" s="144"/>
      <c r="N13" s="115"/>
      <c r="O13" s="144"/>
    </row>
    <row r="14" spans="1:15" s="496" customFormat="1" ht="21.95" customHeight="1">
      <c r="A14" s="1344" t="s">
        <v>684</v>
      </c>
      <c r="B14" s="1345"/>
      <c r="C14" s="497">
        <v>4</v>
      </c>
      <c r="D14" s="497">
        <v>4</v>
      </c>
      <c r="E14" s="999">
        <v>15</v>
      </c>
      <c r="F14" s="1346">
        <v>15</v>
      </c>
      <c r="G14" s="1347"/>
      <c r="H14" s="497">
        <v>4</v>
      </c>
      <c r="I14" s="1000">
        <v>7</v>
      </c>
      <c r="J14" s="1000">
        <v>4</v>
      </c>
      <c r="K14" s="497">
        <v>915</v>
      </c>
      <c r="L14" s="497">
        <v>2512</v>
      </c>
      <c r="M14" s="144"/>
      <c r="N14" s="115"/>
      <c r="O14" s="144"/>
    </row>
    <row r="15" spans="1:15" s="496" customFormat="1" ht="21.95" customHeight="1">
      <c r="A15" s="1344" t="s">
        <v>681</v>
      </c>
      <c r="B15" s="1345"/>
      <c r="C15" s="497">
        <v>26</v>
      </c>
      <c r="D15" s="497">
        <v>2</v>
      </c>
      <c r="E15" s="999">
        <v>62</v>
      </c>
      <c r="F15" s="1346">
        <v>868</v>
      </c>
      <c r="G15" s="1347"/>
      <c r="H15" s="497">
        <v>293</v>
      </c>
      <c r="I15" s="1000">
        <v>299</v>
      </c>
      <c r="J15" s="1000">
        <v>276</v>
      </c>
      <c r="K15" s="497">
        <v>11045</v>
      </c>
      <c r="L15" s="497">
        <v>27253</v>
      </c>
      <c r="M15" s="144"/>
      <c r="N15" s="115"/>
      <c r="O15" s="144"/>
    </row>
    <row r="16" spans="1:15" s="496" customFormat="1" ht="21.95" customHeight="1">
      <c r="A16" s="1344" t="s">
        <v>682</v>
      </c>
      <c r="B16" s="1345"/>
      <c r="C16" s="497">
        <v>22</v>
      </c>
      <c r="D16" s="497">
        <v>3</v>
      </c>
      <c r="E16" s="999">
        <v>47</v>
      </c>
      <c r="F16" s="1346">
        <v>660</v>
      </c>
      <c r="G16" s="1347"/>
      <c r="H16" s="497">
        <v>229</v>
      </c>
      <c r="I16" s="1000">
        <v>215</v>
      </c>
      <c r="J16" s="1000">
        <v>216</v>
      </c>
      <c r="K16" s="497">
        <v>8253</v>
      </c>
      <c r="L16" s="497">
        <v>34160</v>
      </c>
      <c r="M16" s="144"/>
      <c r="N16" s="115"/>
      <c r="O16" s="144"/>
    </row>
    <row r="17" spans="1:15" s="496" customFormat="1" ht="21.95" customHeight="1">
      <c r="A17" s="1348" t="s">
        <v>683</v>
      </c>
      <c r="B17" s="1349"/>
      <c r="C17" s="924">
        <v>17</v>
      </c>
      <c r="D17" s="924">
        <v>3</v>
      </c>
      <c r="E17" s="1006">
        <v>36</v>
      </c>
      <c r="F17" s="1350">
        <v>454</v>
      </c>
      <c r="G17" s="1351"/>
      <c r="H17" s="924">
        <v>149</v>
      </c>
      <c r="I17" s="499">
        <v>165</v>
      </c>
      <c r="J17" s="499">
        <v>140</v>
      </c>
      <c r="K17" s="924">
        <v>8895</v>
      </c>
      <c r="L17" s="924">
        <v>20892</v>
      </c>
      <c r="M17" s="144"/>
      <c r="N17" s="115"/>
      <c r="O17" s="144"/>
    </row>
    <row r="18" spans="1:15" ht="24.75" customHeight="1">
      <c r="A18" s="124" t="s">
        <v>688</v>
      </c>
      <c r="D18" s="502"/>
      <c r="E18" s="502"/>
      <c r="F18" s="502"/>
      <c r="G18" s="753"/>
      <c r="H18" s="753"/>
      <c r="I18" s="753"/>
      <c r="J18" s="753"/>
      <c r="K18" s="753"/>
      <c r="L18" s="481" t="s">
        <v>1134</v>
      </c>
    </row>
    <row r="19" spans="1:15" ht="24.75" customHeight="1">
      <c r="A19" s="124" t="s">
        <v>1135</v>
      </c>
      <c r="D19" s="502"/>
      <c r="E19" s="502"/>
      <c r="F19" s="502"/>
    </row>
    <row r="20" spans="1:15" ht="24.75" customHeight="1">
      <c r="D20" s="502"/>
      <c r="E20" s="502"/>
      <c r="F20" s="502"/>
    </row>
    <row r="21" spans="1:15" ht="17.25" customHeight="1">
      <c r="A21" s="124" t="s">
        <v>1132</v>
      </c>
    </row>
    <row r="22" spans="1:15" s="472" customFormat="1" ht="17.25" customHeight="1">
      <c r="D22" s="473"/>
      <c r="E22" s="473"/>
      <c r="F22" s="473"/>
      <c r="G22" s="474"/>
      <c r="H22" s="474"/>
      <c r="I22" s="474"/>
      <c r="J22" s="474"/>
      <c r="K22" s="474"/>
      <c r="L22" s="471" t="s">
        <v>679</v>
      </c>
      <c r="M22" s="125"/>
      <c r="N22" s="98"/>
    </row>
    <row r="23" spans="1:15" ht="24.75" customHeight="1">
      <c r="A23" s="1323" t="s">
        <v>694</v>
      </c>
      <c r="B23" s="1324"/>
      <c r="C23" s="1381" t="s">
        <v>648</v>
      </c>
      <c r="D23" s="1382"/>
      <c r="E23" s="1358" t="s">
        <v>655</v>
      </c>
      <c r="F23" s="1359"/>
      <c r="G23" s="1359"/>
      <c r="H23" s="1355"/>
      <c r="I23" s="1354" t="s">
        <v>690</v>
      </c>
      <c r="J23" s="1355"/>
      <c r="K23" s="1307" t="s">
        <v>676</v>
      </c>
      <c r="L23" s="1307" t="s">
        <v>677</v>
      </c>
      <c r="M23" s="244"/>
      <c r="N23" s="101"/>
      <c r="O23" s="102"/>
    </row>
    <row r="24" spans="1:15" s="485" customFormat="1" ht="36" customHeight="1">
      <c r="A24" s="1325"/>
      <c r="B24" s="1326"/>
      <c r="C24" s="1383"/>
      <c r="D24" s="1384"/>
      <c r="E24" s="1393"/>
      <c r="F24" s="1394"/>
      <c r="G24" s="1312" t="s">
        <v>691</v>
      </c>
      <c r="H24" s="1313"/>
      <c r="I24" s="1356"/>
      <c r="J24" s="1357"/>
      <c r="K24" s="1308"/>
      <c r="L24" s="1308"/>
      <c r="M24" s="112"/>
      <c r="N24" s="113"/>
      <c r="O24" s="114"/>
    </row>
    <row r="25" spans="1:15" s="485" customFormat="1" ht="21.95" customHeight="1">
      <c r="A25" s="1379" t="s">
        <v>1036</v>
      </c>
      <c r="B25" s="1380"/>
      <c r="C25" s="1372">
        <v>69</v>
      </c>
      <c r="D25" s="1374"/>
      <c r="E25" s="1372">
        <v>185</v>
      </c>
      <c r="F25" s="1374"/>
      <c r="G25" s="1372">
        <v>35</v>
      </c>
      <c r="H25" s="1374"/>
      <c r="I25" s="1372">
        <v>2413</v>
      </c>
      <c r="J25" s="1374"/>
      <c r="K25" s="489">
        <v>32432</v>
      </c>
      <c r="L25" s="487">
        <v>157251</v>
      </c>
      <c r="M25" s="112"/>
      <c r="N25" s="113"/>
      <c r="O25" s="114"/>
    </row>
    <row r="26" spans="1:15" s="492" customFormat="1" ht="21.95" customHeight="1">
      <c r="A26" s="1370" t="s">
        <v>1056</v>
      </c>
      <c r="B26" s="1371"/>
      <c r="C26" s="1372">
        <v>70</v>
      </c>
      <c r="D26" s="1373"/>
      <c r="E26" s="1372">
        <v>189</v>
      </c>
      <c r="F26" s="1373"/>
      <c r="G26" s="1372">
        <v>33</v>
      </c>
      <c r="H26" s="1373"/>
      <c r="I26" s="1372">
        <v>2467</v>
      </c>
      <c r="J26" s="1373"/>
      <c r="K26" s="489">
        <v>32432</v>
      </c>
      <c r="L26" s="490">
        <v>157251</v>
      </c>
      <c r="M26" s="112"/>
      <c r="N26" s="113"/>
      <c r="O26" s="114"/>
    </row>
    <row r="27" spans="1:15" s="492" customFormat="1" ht="21.95" customHeight="1">
      <c r="A27" s="1370" t="s">
        <v>1079</v>
      </c>
      <c r="B27" s="1371"/>
      <c r="C27" s="1372">
        <v>72</v>
      </c>
      <c r="D27" s="1373"/>
      <c r="E27" s="1372">
        <v>192</v>
      </c>
      <c r="F27" s="1375"/>
      <c r="G27" s="1372">
        <v>34</v>
      </c>
      <c r="H27" s="1375"/>
      <c r="I27" s="1372">
        <v>2541</v>
      </c>
      <c r="J27" s="1375"/>
      <c r="K27" s="489">
        <v>32432</v>
      </c>
      <c r="L27" s="490">
        <v>157251</v>
      </c>
      <c r="M27" s="112"/>
      <c r="N27" s="113"/>
      <c r="O27" s="114"/>
    </row>
    <row r="28" spans="1:15" s="492" customFormat="1" ht="21.95" customHeight="1">
      <c r="A28" s="1370" t="s">
        <v>1097</v>
      </c>
      <c r="B28" s="1371"/>
      <c r="C28" s="1372">
        <v>72</v>
      </c>
      <c r="D28" s="1375"/>
      <c r="E28" s="1372">
        <v>197</v>
      </c>
      <c r="F28" s="1375"/>
      <c r="G28" s="1372">
        <v>36</v>
      </c>
      <c r="H28" s="1375"/>
      <c r="I28" s="1372">
        <v>2583</v>
      </c>
      <c r="J28" s="1375"/>
      <c r="K28" s="489">
        <v>32432</v>
      </c>
      <c r="L28" s="490">
        <v>157251</v>
      </c>
      <c r="M28" s="245"/>
      <c r="N28" s="113"/>
      <c r="O28" s="114"/>
    </row>
    <row r="29" spans="1:15" s="492" customFormat="1" ht="21.95" customHeight="1">
      <c r="A29" s="1370" t="s">
        <v>1151</v>
      </c>
      <c r="B29" s="1371"/>
      <c r="C29" s="1372">
        <v>72</v>
      </c>
      <c r="D29" s="1373"/>
      <c r="E29" s="1372">
        <v>196</v>
      </c>
      <c r="F29" s="1373"/>
      <c r="G29" s="1372">
        <v>38</v>
      </c>
      <c r="H29" s="1373"/>
      <c r="I29" s="1372">
        <v>2604</v>
      </c>
      <c r="J29" s="1373"/>
      <c r="K29" s="489">
        <v>32432</v>
      </c>
      <c r="L29" s="490">
        <v>157251</v>
      </c>
      <c r="M29" s="112"/>
      <c r="N29" s="113"/>
      <c r="O29" s="114"/>
    </row>
    <row r="30" spans="1:15" s="492" customFormat="1" ht="21.95" customHeight="1">
      <c r="A30" s="1370" t="s">
        <v>1274</v>
      </c>
      <c r="B30" s="1371"/>
      <c r="C30" s="1372">
        <v>70</v>
      </c>
      <c r="D30" s="1373"/>
      <c r="E30" s="1372">
        <v>198</v>
      </c>
      <c r="F30" s="1373"/>
      <c r="G30" s="1372">
        <v>39</v>
      </c>
      <c r="H30" s="1373"/>
      <c r="I30" s="1372">
        <v>2515</v>
      </c>
      <c r="J30" s="1373"/>
      <c r="K30" s="913">
        <v>32432</v>
      </c>
      <c r="L30" s="913">
        <v>157251</v>
      </c>
      <c r="M30" s="112"/>
      <c r="N30" s="113"/>
      <c r="O30" s="114"/>
    </row>
    <row r="31" spans="1:15" s="492" customFormat="1" ht="21.95" customHeight="1">
      <c r="A31" s="1395" t="s">
        <v>1320</v>
      </c>
      <c r="B31" s="1396"/>
      <c r="C31" s="1397">
        <f>SUM(C32:D34)</f>
        <v>69</v>
      </c>
      <c r="D31" s="1398"/>
      <c r="E31" s="1399">
        <f>SUM(E32:F34)</f>
        <v>200</v>
      </c>
      <c r="F31" s="1400"/>
      <c r="G31" s="1399">
        <f>SUM(G32:H34)</f>
        <v>35</v>
      </c>
      <c r="H31" s="1400"/>
      <c r="I31" s="1399">
        <f>SUM(I32:J34)</f>
        <v>2372</v>
      </c>
      <c r="J31" s="1400"/>
      <c r="K31" s="918">
        <f>SUM(K32:K34)</f>
        <v>32432</v>
      </c>
      <c r="L31" s="919">
        <f>SUM(L32:L34)</f>
        <v>157251</v>
      </c>
      <c r="M31" s="112"/>
      <c r="N31" s="113"/>
      <c r="O31" s="114"/>
    </row>
    <row r="32" spans="1:15" s="505" customFormat="1" ht="21.95" customHeight="1">
      <c r="A32" s="1389" t="s">
        <v>685</v>
      </c>
      <c r="B32" s="1390"/>
      <c r="C32" s="1366">
        <v>8</v>
      </c>
      <c r="D32" s="1367"/>
      <c r="E32" s="1366">
        <v>39</v>
      </c>
      <c r="F32" s="1367"/>
      <c r="G32" s="1366">
        <v>0</v>
      </c>
      <c r="H32" s="1367"/>
      <c r="I32" s="1366">
        <v>185</v>
      </c>
      <c r="J32" s="1367"/>
      <c r="K32" s="494">
        <v>11098</v>
      </c>
      <c r="L32" s="494">
        <v>50088</v>
      </c>
      <c r="M32" s="503"/>
      <c r="N32" s="504"/>
      <c r="O32" s="503"/>
    </row>
    <row r="33" spans="1:15" s="505" customFormat="1" ht="21.95" customHeight="1">
      <c r="A33" s="1391" t="s">
        <v>686</v>
      </c>
      <c r="B33" s="1392"/>
      <c r="C33" s="1364">
        <v>24</v>
      </c>
      <c r="D33" s="1376"/>
      <c r="E33" s="1364">
        <v>55</v>
      </c>
      <c r="F33" s="1365"/>
      <c r="G33" s="1364">
        <v>0</v>
      </c>
      <c r="H33" s="1365"/>
      <c r="I33" s="1364">
        <v>936</v>
      </c>
      <c r="J33" s="1365"/>
      <c r="K33" s="497">
        <v>13664</v>
      </c>
      <c r="L33" s="497">
        <v>46207</v>
      </c>
      <c r="M33" s="503"/>
      <c r="N33" s="504"/>
      <c r="O33" s="503"/>
    </row>
    <row r="34" spans="1:15" s="505" customFormat="1" ht="21.95" customHeight="1">
      <c r="A34" s="1377" t="s">
        <v>687</v>
      </c>
      <c r="B34" s="1378"/>
      <c r="C34" s="1362">
        <v>37</v>
      </c>
      <c r="D34" s="1363"/>
      <c r="E34" s="1362">
        <v>106</v>
      </c>
      <c r="F34" s="1363"/>
      <c r="G34" s="1362">
        <v>35</v>
      </c>
      <c r="H34" s="1363"/>
      <c r="I34" s="1362">
        <v>1251</v>
      </c>
      <c r="J34" s="1363"/>
      <c r="K34" s="924">
        <v>7670</v>
      </c>
      <c r="L34" s="924">
        <v>60956</v>
      </c>
      <c r="M34" s="144"/>
      <c r="N34" s="504"/>
      <c r="O34" s="503"/>
    </row>
    <row r="35" spans="1:15" ht="24" customHeight="1">
      <c r="D35" s="500"/>
      <c r="E35" s="500"/>
      <c r="F35" s="500"/>
      <c r="G35" s="501"/>
      <c r="H35" s="501"/>
      <c r="I35" s="501"/>
      <c r="J35" s="501"/>
      <c r="K35" s="501"/>
      <c r="L35" s="481" t="s">
        <v>689</v>
      </c>
      <c r="N35" s="124"/>
    </row>
    <row r="36" spans="1:15" ht="24.75" customHeight="1">
      <c r="D36" s="502"/>
      <c r="E36" s="502"/>
      <c r="F36" s="502"/>
      <c r="N36" s="124"/>
    </row>
  </sheetData>
  <mergeCells count="89">
    <mergeCell ref="G31:H31"/>
    <mergeCell ref="I31:J31"/>
    <mergeCell ref="C30:D30"/>
    <mergeCell ref="E30:F30"/>
    <mergeCell ref="A23:B24"/>
    <mergeCell ref="I30:J30"/>
    <mergeCell ref="I29:J29"/>
    <mergeCell ref="I25:J25"/>
    <mergeCell ref="G25:H25"/>
    <mergeCell ref="A32:B32"/>
    <mergeCell ref="A33:B33"/>
    <mergeCell ref="E24:F24"/>
    <mergeCell ref="C29:D29"/>
    <mergeCell ref="E29:F29"/>
    <mergeCell ref="A25:B25"/>
    <mergeCell ref="C32:D32"/>
    <mergeCell ref="A30:B30"/>
    <mergeCell ref="A31:B31"/>
    <mergeCell ref="C31:D31"/>
    <mergeCell ref="E31:F31"/>
    <mergeCell ref="A10:B10"/>
    <mergeCell ref="F10:G10"/>
    <mergeCell ref="G29:H29"/>
    <mergeCell ref="F16:G16"/>
    <mergeCell ref="C27:D27"/>
    <mergeCell ref="A13:B13"/>
    <mergeCell ref="F13:G13"/>
    <mergeCell ref="A28:B28"/>
    <mergeCell ref="A27:B27"/>
    <mergeCell ref="A15:B15"/>
    <mergeCell ref="G27:H27"/>
    <mergeCell ref="A16:B16"/>
    <mergeCell ref="C23:D24"/>
    <mergeCell ref="A12:B12"/>
    <mergeCell ref="F12:G12"/>
    <mergeCell ref="G26:H26"/>
    <mergeCell ref="A4:B5"/>
    <mergeCell ref="C4:C5"/>
    <mergeCell ref="A6:B6"/>
    <mergeCell ref="A7:B7"/>
    <mergeCell ref="A8:B8"/>
    <mergeCell ref="A9:B9"/>
    <mergeCell ref="A14:B14"/>
    <mergeCell ref="A17:B17"/>
    <mergeCell ref="A26:B26"/>
    <mergeCell ref="I34:J34"/>
    <mergeCell ref="I33:J33"/>
    <mergeCell ref="I32:J32"/>
    <mergeCell ref="I26:J26"/>
    <mergeCell ref="A34:B34"/>
    <mergeCell ref="C34:D34"/>
    <mergeCell ref="I28:J28"/>
    <mergeCell ref="I27:J27"/>
    <mergeCell ref="C26:D26"/>
    <mergeCell ref="E34:F34"/>
    <mergeCell ref="E33:F33"/>
    <mergeCell ref="E32:F32"/>
    <mergeCell ref="G34:H34"/>
    <mergeCell ref="G33:H33"/>
    <mergeCell ref="G32:H32"/>
    <mergeCell ref="A11:B11"/>
    <mergeCell ref="F11:G11"/>
    <mergeCell ref="A29:B29"/>
    <mergeCell ref="G30:H30"/>
    <mergeCell ref="E25:F25"/>
    <mergeCell ref="C28:D28"/>
    <mergeCell ref="E28:F28"/>
    <mergeCell ref="G28:H28"/>
    <mergeCell ref="E27:F27"/>
    <mergeCell ref="C25:D25"/>
    <mergeCell ref="E26:F26"/>
    <mergeCell ref="F17:G17"/>
    <mergeCell ref="C33:D33"/>
    <mergeCell ref="L4:L5"/>
    <mergeCell ref="K23:K24"/>
    <mergeCell ref="L23:L24"/>
    <mergeCell ref="F4:J4"/>
    <mergeCell ref="K4:K5"/>
    <mergeCell ref="F15:G15"/>
    <mergeCell ref="F7:G7"/>
    <mergeCell ref="F5:G5"/>
    <mergeCell ref="F8:G8"/>
    <mergeCell ref="I23:J24"/>
    <mergeCell ref="F9:G9"/>
    <mergeCell ref="E23:H23"/>
    <mergeCell ref="G24:H24"/>
    <mergeCell ref="E4:E5"/>
    <mergeCell ref="F6:G6"/>
    <mergeCell ref="F14:G14"/>
  </mergeCells>
  <phoneticPr fontId="2"/>
  <printOptions horizontalCentered="1"/>
  <pageMargins left="0.70866141732283472" right="0.31496062992125984" top="0.74803149606299213" bottom="0.74803149606299213" header="0.31496062992125984" footer="0.31496062992125984"/>
  <pageSetup paperSize="9" scale="99" orientation="portrait"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topLeftCell="A22" zoomScaleNormal="100" zoomScaleSheetLayoutView="100" workbookViewId="0">
      <selection activeCell="J35" sqref="J35"/>
    </sheetView>
  </sheetViews>
  <sheetFormatPr defaultRowHeight="18" customHeight="1"/>
  <cols>
    <col min="1" max="16384" width="9" style="252"/>
  </cols>
  <sheetData>
    <row r="2" spans="1:9" ht="18" customHeight="1">
      <c r="A2" s="72" t="s">
        <v>398</v>
      </c>
      <c r="H2" s="253"/>
    </row>
    <row r="11" spans="1:9" ht="18" customHeight="1">
      <c r="A11" s="1058" t="s">
        <v>880</v>
      </c>
      <c r="B11" s="1058"/>
      <c r="C11" s="1058"/>
      <c r="D11" s="1058"/>
      <c r="E11" s="1058"/>
      <c r="F11" s="1058"/>
      <c r="G11" s="1058"/>
      <c r="H11" s="1058"/>
      <c r="I11" s="1058"/>
    </row>
    <row r="12" spans="1:9" ht="18" customHeight="1">
      <c r="A12" s="1058"/>
      <c r="B12" s="1058"/>
      <c r="C12" s="1058"/>
      <c r="D12" s="1058"/>
      <c r="E12" s="1058"/>
      <c r="F12" s="1058"/>
      <c r="G12" s="1058"/>
      <c r="H12" s="1058"/>
      <c r="I12" s="1058"/>
    </row>
    <row r="13" spans="1:9" ht="18" customHeight="1">
      <c r="A13" s="254"/>
    </row>
    <row r="14" spans="1:9" ht="18" customHeight="1">
      <c r="A14" s="72" t="s">
        <v>399</v>
      </c>
      <c r="H14" s="253"/>
    </row>
    <row r="23" spans="1:9" ht="18" customHeight="1">
      <c r="A23" s="1058" t="s">
        <v>881</v>
      </c>
      <c r="B23" s="1058"/>
      <c r="C23" s="1058"/>
      <c r="D23" s="1058"/>
      <c r="E23" s="1058"/>
      <c r="F23" s="1058"/>
      <c r="G23" s="1058"/>
      <c r="H23" s="1058"/>
      <c r="I23" s="1058"/>
    </row>
    <row r="24" spans="1:9" ht="18" customHeight="1">
      <c r="A24" s="1058"/>
      <c r="B24" s="1058"/>
      <c r="C24" s="1058"/>
      <c r="D24" s="1058"/>
      <c r="E24" s="1058"/>
      <c r="F24" s="1058"/>
      <c r="G24" s="1058"/>
      <c r="H24" s="1058"/>
      <c r="I24" s="1058"/>
    </row>
    <row r="25" spans="1:9" ht="18" customHeight="1">
      <c r="A25" s="1058"/>
      <c r="B25" s="1058"/>
      <c r="C25" s="1058"/>
      <c r="D25" s="1058"/>
      <c r="E25" s="1058"/>
      <c r="F25" s="1058"/>
      <c r="G25" s="1058"/>
      <c r="H25" s="1058"/>
      <c r="I25" s="1058"/>
    </row>
    <row r="26" spans="1:9" ht="18" customHeight="1">
      <c r="A26" s="254"/>
    </row>
    <row r="27" spans="1:9" ht="18" customHeight="1">
      <c r="A27" s="72" t="s">
        <v>400</v>
      </c>
      <c r="H27" s="253"/>
    </row>
    <row r="37" spans="1:9" ht="18" customHeight="1">
      <c r="A37" s="1058" t="s">
        <v>882</v>
      </c>
      <c r="B37" s="1058"/>
      <c r="C37" s="1058"/>
      <c r="D37" s="1058"/>
      <c r="E37" s="1058"/>
      <c r="F37" s="1058"/>
      <c r="G37" s="1058"/>
      <c r="H37" s="1058"/>
      <c r="I37" s="1058"/>
    </row>
    <row r="38" spans="1:9" ht="18" customHeight="1">
      <c r="A38" s="1058"/>
      <c r="B38" s="1058"/>
      <c r="C38" s="1058"/>
      <c r="D38" s="1058"/>
      <c r="E38" s="1058"/>
      <c r="F38" s="1058"/>
      <c r="G38" s="1058"/>
      <c r="H38" s="1058"/>
      <c r="I38" s="1058"/>
    </row>
    <row r="39" spans="1:9" ht="18" customHeight="1">
      <c r="A39" s="1058"/>
      <c r="B39" s="1058"/>
      <c r="C39" s="1058"/>
      <c r="D39" s="1058"/>
      <c r="E39" s="1058"/>
      <c r="F39" s="1058"/>
      <c r="G39" s="1058"/>
      <c r="H39" s="1058"/>
      <c r="I39" s="1058"/>
    </row>
    <row r="40" spans="1:9" ht="18" customHeight="1">
      <c r="A40" s="254"/>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Z30"/>
  <sheetViews>
    <sheetView view="pageBreakPreview" topLeftCell="A5" zoomScaleNormal="100" zoomScaleSheetLayoutView="100" workbookViewId="0">
      <selection activeCell="P5" sqref="P5"/>
    </sheetView>
  </sheetViews>
  <sheetFormatPr defaultRowHeight="13.5"/>
  <cols>
    <col min="1" max="1" width="15.375" style="124" customWidth="1"/>
    <col min="2" max="2" width="15.875" style="124" customWidth="1"/>
    <col min="3" max="5" width="7" style="124" customWidth="1"/>
    <col min="6" max="6" width="7.75" style="471" customWidth="1"/>
    <col min="7" max="7" width="8.625" style="471" customWidth="1"/>
    <col min="8" max="8" width="2.375" style="471" customWidth="1"/>
    <col min="9" max="9" width="7.75" style="471" customWidth="1"/>
    <col min="10" max="10" width="2.75" style="471" customWidth="1"/>
    <col min="11" max="11" width="12.625" style="93" customWidth="1"/>
    <col min="12" max="12" width="10.125" style="124" customWidth="1"/>
    <col min="13" max="13" width="10.125" style="93" customWidth="1"/>
    <col min="14" max="14" width="6" style="124" customWidth="1"/>
    <col min="15" max="23" width="9" style="124"/>
    <col min="24" max="24" width="12.75" style="124" customWidth="1"/>
    <col min="25" max="25" width="6.5" style="124" customWidth="1"/>
    <col min="26" max="16384" width="9" style="124"/>
  </cols>
  <sheetData>
    <row r="1" spans="1:26" ht="28.5" customHeight="1"/>
    <row r="2" spans="1:26" ht="17.25" customHeight="1">
      <c r="A2" s="124" t="s">
        <v>1133</v>
      </c>
    </row>
    <row r="3" spans="1:26" s="472" customFormat="1" ht="17.25" customHeight="1">
      <c r="D3" s="473"/>
      <c r="E3" s="473"/>
      <c r="F3" s="474"/>
      <c r="G3" s="474"/>
      <c r="H3" s="474"/>
      <c r="I3" s="474"/>
      <c r="J3" s="474"/>
      <c r="K3" s="471" t="s">
        <v>679</v>
      </c>
      <c r="L3" s="125"/>
      <c r="M3" s="98"/>
    </row>
    <row r="4" spans="1:26" ht="24.75" customHeight="1">
      <c r="A4" s="1323" t="s">
        <v>708</v>
      </c>
      <c r="B4" s="1324"/>
      <c r="C4" s="1425" t="s">
        <v>695</v>
      </c>
      <c r="D4" s="1358" t="s">
        <v>655</v>
      </c>
      <c r="E4" s="1359"/>
      <c r="F4" s="1355"/>
      <c r="G4" s="1307" t="s">
        <v>699</v>
      </c>
      <c r="H4" s="1354" t="s">
        <v>676</v>
      </c>
      <c r="I4" s="1419"/>
      <c r="J4" s="1418" t="s">
        <v>677</v>
      </c>
      <c r="K4" s="1419"/>
      <c r="L4" s="100"/>
      <c r="M4" s="101"/>
      <c r="N4" s="102"/>
    </row>
    <row r="5" spans="1:26" ht="24.75" customHeight="1">
      <c r="A5" s="1430"/>
      <c r="B5" s="1431"/>
      <c r="C5" s="1426"/>
      <c r="D5" s="1434" t="s">
        <v>649</v>
      </c>
      <c r="E5" s="1434"/>
      <c r="F5" s="1424" t="s">
        <v>698</v>
      </c>
      <c r="G5" s="1432"/>
      <c r="H5" s="1428"/>
      <c r="I5" s="1421"/>
      <c r="J5" s="1420"/>
      <c r="K5" s="1421"/>
      <c r="L5" s="244"/>
      <c r="M5" s="101"/>
      <c r="N5" s="102"/>
    </row>
    <row r="6" spans="1:26" s="485" customFormat="1" ht="36" customHeight="1">
      <c r="A6" s="1325"/>
      <c r="B6" s="1326"/>
      <c r="C6" s="1427"/>
      <c r="D6" s="506" t="s">
        <v>696</v>
      </c>
      <c r="E6" s="506" t="s">
        <v>697</v>
      </c>
      <c r="F6" s="1424"/>
      <c r="G6" s="1433"/>
      <c r="H6" s="1429"/>
      <c r="I6" s="1423"/>
      <c r="J6" s="1422"/>
      <c r="K6" s="1423"/>
      <c r="L6" s="112"/>
      <c r="M6" s="113"/>
      <c r="N6" s="114"/>
    </row>
    <row r="7" spans="1:26" s="492" customFormat="1" ht="23.25" customHeight="1">
      <c r="A7" s="1410" t="s">
        <v>1071</v>
      </c>
      <c r="B7" s="1410"/>
      <c r="C7" s="490">
        <v>24</v>
      </c>
      <c r="D7" s="490">
        <v>692</v>
      </c>
      <c r="E7" s="490">
        <v>1178</v>
      </c>
      <c r="F7" s="490">
        <v>367</v>
      </c>
      <c r="G7" s="490">
        <v>18070</v>
      </c>
      <c r="H7" s="1441">
        <v>322702</v>
      </c>
      <c r="I7" s="1441">
        <v>81527</v>
      </c>
      <c r="J7" s="491"/>
      <c r="K7" s="738">
        <v>1430925</v>
      </c>
      <c r="L7" s="112"/>
      <c r="M7" s="113"/>
      <c r="N7" s="114"/>
    </row>
    <row r="8" spans="1:26" s="492" customFormat="1" ht="23.25" customHeight="1">
      <c r="A8" s="1410" t="s">
        <v>1056</v>
      </c>
      <c r="B8" s="1410"/>
      <c r="C8" s="490">
        <v>23</v>
      </c>
      <c r="D8" s="490">
        <v>683</v>
      </c>
      <c r="E8" s="490">
        <v>1206</v>
      </c>
      <c r="F8" s="490">
        <v>360</v>
      </c>
      <c r="G8" s="490">
        <v>18333</v>
      </c>
      <c r="H8" s="1403">
        <v>323355</v>
      </c>
      <c r="I8" s="1403">
        <v>81527</v>
      </c>
      <c r="J8" s="491"/>
      <c r="K8" s="738">
        <v>1430925</v>
      </c>
      <c r="L8" s="112"/>
      <c r="M8" s="113"/>
      <c r="N8" s="114"/>
    </row>
    <row r="9" spans="1:26" s="492" customFormat="1" ht="23.25" customHeight="1">
      <c r="A9" s="1409" t="s">
        <v>1079</v>
      </c>
      <c r="B9" s="1410"/>
      <c r="C9" s="490">
        <v>23</v>
      </c>
      <c r="D9" s="490">
        <v>670</v>
      </c>
      <c r="E9" s="490">
        <v>1158</v>
      </c>
      <c r="F9" s="490">
        <v>342</v>
      </c>
      <c r="G9" s="490">
        <v>18217</v>
      </c>
      <c r="H9" s="1403">
        <v>323356</v>
      </c>
      <c r="I9" s="1403"/>
      <c r="J9" s="491"/>
      <c r="K9" s="738">
        <v>1430925</v>
      </c>
      <c r="L9" s="112"/>
      <c r="M9" s="113"/>
      <c r="N9" s="114"/>
    </row>
    <row r="10" spans="1:26" s="492" customFormat="1" ht="23.25" customHeight="1">
      <c r="A10" s="1410" t="s">
        <v>1122</v>
      </c>
      <c r="B10" s="1410"/>
      <c r="C10" s="490">
        <v>24</v>
      </c>
      <c r="D10" s="490">
        <v>668</v>
      </c>
      <c r="E10" s="490">
        <v>1156</v>
      </c>
      <c r="F10" s="490">
        <v>341</v>
      </c>
      <c r="G10" s="490">
        <v>18531</v>
      </c>
      <c r="H10" s="1403">
        <v>330188</v>
      </c>
      <c r="I10" s="1403">
        <v>81527</v>
      </c>
      <c r="J10" s="491"/>
      <c r="K10" s="738">
        <v>1434362</v>
      </c>
      <c r="L10" s="112"/>
      <c r="M10" s="113"/>
      <c r="N10" s="114"/>
    </row>
    <row r="11" spans="1:26" s="492" customFormat="1" ht="23.25" customHeight="1">
      <c r="A11" s="1409" t="s">
        <v>1143</v>
      </c>
      <c r="B11" s="1410"/>
      <c r="C11" s="490">
        <v>22</v>
      </c>
      <c r="D11" s="490">
        <v>651</v>
      </c>
      <c r="E11" s="490">
        <v>1129</v>
      </c>
      <c r="F11" s="490">
        <v>344</v>
      </c>
      <c r="G11" s="490">
        <v>16128</v>
      </c>
      <c r="H11" s="1412">
        <v>330189</v>
      </c>
      <c r="I11" s="1413">
        <v>81527</v>
      </c>
      <c r="J11" s="491"/>
      <c r="K11" s="738">
        <v>1434362</v>
      </c>
      <c r="L11" s="112"/>
      <c r="M11" s="113"/>
      <c r="N11" s="114"/>
    </row>
    <row r="12" spans="1:26" s="492" customFormat="1" ht="23.25" customHeight="1">
      <c r="A12" s="1370" t="s">
        <v>1160</v>
      </c>
      <c r="B12" s="1371"/>
      <c r="C12" s="995">
        <v>22</v>
      </c>
      <c r="D12" s="995">
        <v>609</v>
      </c>
      <c r="E12" s="995">
        <v>1052</v>
      </c>
      <c r="F12" s="995">
        <v>373</v>
      </c>
      <c r="G12" s="995">
        <v>16039</v>
      </c>
      <c r="H12" s="1412">
        <v>330403</v>
      </c>
      <c r="I12" s="1413"/>
      <c r="J12" s="491"/>
      <c r="K12" s="993">
        <v>1434362</v>
      </c>
      <c r="L12" s="112"/>
      <c r="M12" s="113"/>
      <c r="N12" s="114"/>
      <c r="P12" s="1720"/>
      <c r="Q12" s="1720"/>
      <c r="R12" s="1720"/>
      <c r="S12" s="1720"/>
      <c r="T12" s="1720"/>
      <c r="U12" s="1720"/>
      <c r="V12" s="1720"/>
      <c r="W12" s="1720"/>
      <c r="X12" s="1720"/>
      <c r="Y12" s="1720"/>
      <c r="Z12" s="1720"/>
    </row>
    <row r="13" spans="1:26" s="492" customFormat="1" ht="23.25" customHeight="1">
      <c r="A13" s="1416" t="s">
        <v>1302</v>
      </c>
      <c r="B13" s="1417"/>
      <c r="C13" s="994">
        <f>SUM(C15,C17,C19,C21,C23)</f>
        <v>23</v>
      </c>
      <c r="D13" s="994">
        <f>SUM(D15,D17,D19,D21,D23)</f>
        <v>594</v>
      </c>
      <c r="E13" s="994">
        <f>SUM(E15,E17,E19,E21,E23)</f>
        <v>1052</v>
      </c>
      <c r="F13" s="994">
        <f>SUM(F15,F17,F19,F21,F23)</f>
        <v>377</v>
      </c>
      <c r="G13" s="994">
        <f>SUM(G15,G17,G19,G21,G23)</f>
        <v>15866</v>
      </c>
      <c r="H13" s="1442">
        <f>SUM(H15,H17,I18,I21,H23)-7737</f>
        <v>325812</v>
      </c>
      <c r="I13" s="1443"/>
      <c r="J13" s="827"/>
      <c r="K13" s="828">
        <f>SUM(K15,K17,K18,K23)</f>
        <v>1400922</v>
      </c>
      <c r="L13" s="369"/>
      <c r="M13" s="113"/>
      <c r="N13" s="114"/>
      <c r="P13" s="1720"/>
      <c r="Q13" s="1720"/>
      <c r="R13" s="1720"/>
      <c r="S13" s="1720"/>
      <c r="T13" s="1720"/>
      <c r="U13" s="1720"/>
      <c r="V13" s="1720"/>
      <c r="W13" s="1720"/>
      <c r="X13" s="1720"/>
      <c r="Y13" s="1720"/>
      <c r="Z13" s="1720"/>
    </row>
    <row r="14" spans="1:26" s="485" customFormat="1" ht="23.25" customHeight="1">
      <c r="A14" s="1415" t="s">
        <v>700</v>
      </c>
      <c r="B14" s="1415"/>
      <c r="C14" s="494">
        <v>19</v>
      </c>
      <c r="D14" s="494">
        <v>596</v>
      </c>
      <c r="E14" s="494">
        <v>1326</v>
      </c>
      <c r="F14" s="494">
        <v>411</v>
      </c>
      <c r="G14" s="494">
        <v>11191</v>
      </c>
      <c r="H14" s="1439">
        <v>280961</v>
      </c>
      <c r="I14" s="1440"/>
      <c r="J14" s="759"/>
      <c r="K14" s="495">
        <v>555586</v>
      </c>
      <c r="L14" s="245"/>
      <c r="M14" s="246"/>
      <c r="N14" s="247"/>
      <c r="P14" s="540"/>
      <c r="Q14" s="540"/>
      <c r="R14" s="540"/>
      <c r="S14" s="540"/>
      <c r="T14" s="540"/>
      <c r="U14" s="540"/>
      <c r="V14" s="540"/>
      <c r="W14" s="540"/>
      <c r="X14" s="540"/>
      <c r="Y14" s="540"/>
      <c r="Z14" s="540"/>
    </row>
    <row r="15" spans="1:26" s="485" customFormat="1" ht="23.25" customHeight="1">
      <c r="A15" s="1414" t="s">
        <v>701</v>
      </c>
      <c r="B15" s="1414"/>
      <c r="C15" s="760">
        <v>7</v>
      </c>
      <c r="D15" s="760">
        <v>192</v>
      </c>
      <c r="E15" s="760">
        <v>410</v>
      </c>
      <c r="F15" s="760">
        <v>143</v>
      </c>
      <c r="G15" s="760">
        <v>5035</v>
      </c>
      <c r="H15" s="1437">
        <v>158073</v>
      </c>
      <c r="I15" s="1438"/>
      <c r="J15" s="761"/>
      <c r="K15" s="762">
        <v>483257</v>
      </c>
      <c r="L15" s="245"/>
      <c r="M15" s="246"/>
      <c r="N15" s="247"/>
      <c r="P15" s="540"/>
      <c r="Q15" s="540"/>
      <c r="R15" s="540"/>
      <c r="S15" s="540"/>
      <c r="T15" s="540"/>
      <c r="U15" s="540"/>
      <c r="V15" s="540"/>
      <c r="W15" s="540"/>
      <c r="X15" s="540"/>
      <c r="Y15" s="540"/>
      <c r="Z15" s="540"/>
    </row>
    <row r="16" spans="1:26" s="485" customFormat="1" ht="23.25" customHeight="1">
      <c r="A16" s="1406" t="s">
        <v>702</v>
      </c>
      <c r="B16" s="1406"/>
      <c r="C16" s="748">
        <v>6</v>
      </c>
      <c r="D16" s="748">
        <v>99</v>
      </c>
      <c r="E16" s="748">
        <v>90</v>
      </c>
      <c r="F16" s="748">
        <v>102</v>
      </c>
      <c r="G16" s="749">
        <v>3197</v>
      </c>
      <c r="H16" s="1404">
        <v>86872</v>
      </c>
      <c r="I16" s="1405"/>
      <c r="J16" s="749"/>
      <c r="K16" s="750">
        <v>721042</v>
      </c>
      <c r="L16" s="1019"/>
      <c r="M16" s="246"/>
      <c r="N16" s="247"/>
      <c r="P16" s="540"/>
      <c r="Q16" s="540"/>
      <c r="R16" s="540"/>
      <c r="S16" s="540"/>
      <c r="T16" s="540"/>
      <c r="U16" s="540"/>
      <c r="V16" s="540"/>
      <c r="W16" s="144"/>
      <c r="X16" s="540"/>
      <c r="Y16" s="540"/>
      <c r="Z16" s="540"/>
    </row>
    <row r="17" spans="1:26" s="485" customFormat="1" ht="23.25" customHeight="1">
      <c r="A17" s="1406" t="s">
        <v>701</v>
      </c>
      <c r="B17" s="1406"/>
      <c r="C17" s="751">
        <v>4</v>
      </c>
      <c r="D17" s="751">
        <v>48</v>
      </c>
      <c r="E17" s="751">
        <v>62</v>
      </c>
      <c r="F17" s="751">
        <v>80</v>
      </c>
      <c r="G17" s="751">
        <v>2607</v>
      </c>
      <c r="H17" s="1407">
        <v>67175</v>
      </c>
      <c r="I17" s="1408"/>
      <c r="J17" s="749"/>
      <c r="K17" s="752">
        <v>703267</v>
      </c>
      <c r="L17" s="245"/>
      <c r="M17" s="246"/>
      <c r="N17" s="247"/>
      <c r="P17" s="540"/>
      <c r="Q17" s="540"/>
      <c r="R17" s="540"/>
      <c r="S17" s="540"/>
      <c r="T17" s="540"/>
      <c r="U17" s="540"/>
      <c r="V17" s="540"/>
      <c r="W17" s="540"/>
      <c r="X17" s="540"/>
      <c r="Y17" s="540"/>
      <c r="Z17" s="540"/>
    </row>
    <row r="18" spans="1:26" s="496" customFormat="1" ht="23.25" customHeight="1">
      <c r="A18" s="1406" t="s">
        <v>703</v>
      </c>
      <c r="B18" s="1406"/>
      <c r="C18" s="763">
        <v>4</v>
      </c>
      <c r="D18" s="763">
        <v>180</v>
      </c>
      <c r="E18" s="763">
        <v>315</v>
      </c>
      <c r="F18" s="763">
        <v>61</v>
      </c>
      <c r="G18" s="761">
        <v>4590</v>
      </c>
      <c r="H18" s="761" t="s">
        <v>1275</v>
      </c>
      <c r="I18" s="764">
        <v>61821</v>
      </c>
      <c r="J18" s="761" t="s">
        <v>1361</v>
      </c>
      <c r="K18" s="765">
        <v>153146</v>
      </c>
      <c r="L18" s="144"/>
      <c r="M18" s="115"/>
      <c r="N18" s="144"/>
      <c r="P18" s="144"/>
      <c r="Q18" s="144"/>
      <c r="R18" s="144"/>
      <c r="S18" s="144"/>
      <c r="T18" s="144"/>
      <c r="U18" s="144"/>
      <c r="V18" s="144"/>
      <c r="W18" s="144"/>
      <c r="X18" s="144"/>
      <c r="Y18" s="144"/>
      <c r="Z18" s="144"/>
    </row>
    <row r="19" spans="1:26" s="496" customFormat="1" ht="23.25" customHeight="1">
      <c r="A19" s="1406" t="s">
        <v>701</v>
      </c>
      <c r="B19" s="1406"/>
      <c r="C19" s="760">
        <v>4</v>
      </c>
      <c r="D19" s="760">
        <v>180</v>
      </c>
      <c r="E19" s="760">
        <v>315</v>
      </c>
      <c r="F19" s="760">
        <v>61</v>
      </c>
      <c r="G19" s="760">
        <v>4590</v>
      </c>
      <c r="H19" s="761"/>
      <c r="I19" s="762">
        <v>53266</v>
      </c>
      <c r="J19" s="761"/>
      <c r="K19" s="762">
        <v>127651</v>
      </c>
      <c r="L19" s="124"/>
      <c r="M19" s="115"/>
      <c r="N19" s="144"/>
      <c r="P19" s="144"/>
      <c r="Q19" s="144"/>
      <c r="R19" s="144"/>
      <c r="S19" s="144"/>
      <c r="T19" s="144"/>
      <c r="U19" s="144"/>
      <c r="V19" s="144"/>
      <c r="W19" s="144"/>
      <c r="X19" s="144"/>
      <c r="Y19" s="144"/>
      <c r="Z19" s="144"/>
    </row>
    <row r="20" spans="1:26" s="496" customFormat="1" ht="23.25" customHeight="1">
      <c r="A20" s="1406" t="s">
        <v>704</v>
      </c>
      <c r="B20" s="1406"/>
      <c r="C20" s="763">
        <v>7</v>
      </c>
      <c r="D20" s="763">
        <v>182</v>
      </c>
      <c r="E20" s="763">
        <v>218</v>
      </c>
      <c r="F20" s="763">
        <v>88</v>
      </c>
      <c r="G20" s="763">
        <v>3227</v>
      </c>
      <c r="H20" s="761"/>
      <c r="I20" s="764">
        <v>42818</v>
      </c>
      <c r="J20" s="761" t="s">
        <v>1362</v>
      </c>
      <c r="K20" s="765">
        <v>2150</v>
      </c>
      <c r="L20" s="144"/>
      <c r="M20" s="115"/>
      <c r="N20" s="144"/>
      <c r="P20" s="144"/>
      <c r="Q20" s="144"/>
      <c r="R20" s="144"/>
      <c r="S20" s="144"/>
      <c r="T20" s="144"/>
      <c r="U20" s="144"/>
      <c r="V20" s="144"/>
      <c r="W20" s="144"/>
      <c r="X20" s="144"/>
      <c r="Y20" s="144"/>
      <c r="Z20" s="144"/>
    </row>
    <row r="21" spans="1:26" s="496" customFormat="1" ht="23.25" customHeight="1">
      <c r="A21" s="1406" t="s">
        <v>701</v>
      </c>
      <c r="B21" s="1406"/>
      <c r="C21" s="760">
        <v>6</v>
      </c>
      <c r="D21" s="760">
        <v>143</v>
      </c>
      <c r="E21" s="760">
        <v>185</v>
      </c>
      <c r="F21" s="760">
        <v>81</v>
      </c>
      <c r="G21" s="760">
        <v>2778</v>
      </c>
      <c r="H21" s="761"/>
      <c r="I21" s="762">
        <v>35916</v>
      </c>
      <c r="J21" s="761"/>
      <c r="K21" s="762">
        <v>0</v>
      </c>
      <c r="L21" s="370"/>
      <c r="M21" s="115"/>
      <c r="N21" s="144"/>
      <c r="P21" s="144"/>
      <c r="Q21" s="144"/>
      <c r="R21" s="144"/>
      <c r="S21" s="144"/>
      <c r="T21" s="144"/>
      <c r="U21" s="144"/>
      <c r="V21" s="144"/>
      <c r="W21" s="144"/>
      <c r="X21" s="144"/>
      <c r="Y21" s="144"/>
      <c r="Z21" s="144"/>
    </row>
    <row r="22" spans="1:26" s="496" customFormat="1" ht="23.25" customHeight="1">
      <c r="A22" s="1406" t="s">
        <v>705</v>
      </c>
      <c r="B22" s="1406"/>
      <c r="C22" s="763">
        <v>11</v>
      </c>
      <c r="D22" s="763">
        <v>223</v>
      </c>
      <c r="E22" s="763">
        <v>593</v>
      </c>
      <c r="F22" s="763">
        <v>80</v>
      </c>
      <c r="G22" s="763">
        <v>5583</v>
      </c>
      <c r="H22" s="1435">
        <v>86445</v>
      </c>
      <c r="I22" s="1436"/>
      <c r="J22" s="761"/>
      <c r="K22" s="764">
        <v>118039</v>
      </c>
      <c r="L22" s="144"/>
      <c r="M22" s="115"/>
      <c r="N22" s="144"/>
      <c r="P22" s="144"/>
      <c r="Q22" s="144"/>
      <c r="R22" s="144"/>
      <c r="S22" s="144"/>
      <c r="T22" s="144"/>
      <c r="U22" s="144"/>
      <c r="V22" s="144"/>
      <c r="W22" s="144"/>
      <c r="X22" s="144"/>
      <c r="Y22" s="144"/>
      <c r="Z22" s="144"/>
    </row>
    <row r="23" spans="1:26" s="485" customFormat="1" ht="23.25" customHeight="1">
      <c r="A23" s="1411" t="s">
        <v>701</v>
      </c>
      <c r="B23" s="1411"/>
      <c r="C23" s="766">
        <v>2</v>
      </c>
      <c r="D23" s="766">
        <v>31</v>
      </c>
      <c r="E23" s="766">
        <v>80</v>
      </c>
      <c r="F23" s="766">
        <v>12</v>
      </c>
      <c r="G23" s="766">
        <v>856</v>
      </c>
      <c r="H23" s="1401">
        <v>10564</v>
      </c>
      <c r="I23" s="1402"/>
      <c r="J23" s="767"/>
      <c r="K23" s="768">
        <v>61252</v>
      </c>
      <c r="L23" s="245"/>
      <c r="M23" s="246"/>
      <c r="N23" s="247"/>
      <c r="P23" s="540"/>
      <c r="Q23" s="540"/>
      <c r="R23" s="540"/>
      <c r="S23" s="540"/>
      <c r="T23" s="540"/>
      <c r="U23" s="540"/>
      <c r="V23" s="540"/>
      <c r="W23" s="540"/>
      <c r="X23" s="540"/>
      <c r="Y23" s="540"/>
      <c r="Z23" s="540"/>
    </row>
    <row r="24" spans="1:26" ht="24" customHeight="1">
      <c r="C24" s="361"/>
      <c r="D24" s="507"/>
      <c r="E24" s="507"/>
      <c r="F24" s="508"/>
      <c r="G24" s="508"/>
      <c r="H24" s="508"/>
      <c r="I24" s="508"/>
      <c r="J24" s="508"/>
      <c r="K24" s="509" t="s">
        <v>706</v>
      </c>
      <c r="P24" s="248"/>
      <c r="Q24" s="248"/>
      <c r="R24" s="248"/>
      <c r="S24" s="248"/>
      <c r="T24" s="248"/>
      <c r="U24" s="248"/>
      <c r="V24" s="248"/>
      <c r="W24" s="248"/>
      <c r="X24" s="248"/>
      <c r="Y24" s="248"/>
      <c r="Z24" s="248"/>
    </row>
    <row r="25" spans="1:26" ht="24" customHeight="1">
      <c r="A25" s="124" t="s">
        <v>707</v>
      </c>
      <c r="D25" s="500"/>
      <c r="E25" s="500"/>
      <c r="F25" s="501"/>
      <c r="G25" s="501"/>
      <c r="H25" s="501"/>
      <c r="I25" s="501"/>
      <c r="J25" s="501"/>
      <c r="K25" s="481"/>
    </row>
    <row r="26" spans="1:26" ht="24" customHeight="1">
      <c r="A26" s="124" t="s">
        <v>1070</v>
      </c>
      <c r="D26" s="500"/>
      <c r="E26" s="500"/>
      <c r="F26" s="501"/>
      <c r="G26" s="501"/>
      <c r="H26" s="501"/>
      <c r="I26" s="501"/>
      <c r="J26" s="501"/>
      <c r="K26" s="481"/>
    </row>
    <row r="27" spans="1:26" ht="24.75" customHeight="1">
      <c r="A27" s="124" t="s">
        <v>1363</v>
      </c>
      <c r="D27" s="502"/>
      <c r="E27" s="502"/>
    </row>
    <row r="28" spans="1:26" ht="24.75" customHeight="1">
      <c r="A28" s="124" t="s">
        <v>1091</v>
      </c>
      <c r="D28" s="502"/>
      <c r="E28" s="502"/>
    </row>
    <row r="29" spans="1:26" ht="24.75" customHeight="1">
      <c r="A29" s="124" t="s">
        <v>1092</v>
      </c>
      <c r="D29" s="502"/>
      <c r="E29" s="502"/>
    </row>
    <row r="30" spans="1:26" ht="24.75" customHeight="1">
      <c r="D30" s="502"/>
      <c r="E30" s="502"/>
    </row>
  </sheetData>
  <mergeCells count="38">
    <mergeCell ref="H22:I22"/>
    <mergeCell ref="H15:I15"/>
    <mergeCell ref="H14:I14"/>
    <mergeCell ref="H7:I7"/>
    <mergeCell ref="H13:I13"/>
    <mergeCell ref="H12:I12"/>
    <mergeCell ref="A14:B14"/>
    <mergeCell ref="A16:B16"/>
    <mergeCell ref="A9:B9"/>
    <mergeCell ref="A13:B13"/>
    <mergeCell ref="J4:K6"/>
    <mergeCell ref="F5:F6"/>
    <mergeCell ref="C4:C6"/>
    <mergeCell ref="H4:I6"/>
    <mergeCell ref="H8:I8"/>
    <mergeCell ref="A4:B6"/>
    <mergeCell ref="D4:F4"/>
    <mergeCell ref="G4:G6"/>
    <mergeCell ref="A7:B7"/>
    <mergeCell ref="A8:B8"/>
    <mergeCell ref="D5:E5"/>
    <mergeCell ref="A12:B12"/>
    <mergeCell ref="H23:I23"/>
    <mergeCell ref="H9:I9"/>
    <mergeCell ref="H16:I16"/>
    <mergeCell ref="A19:B19"/>
    <mergeCell ref="A21:B21"/>
    <mergeCell ref="H10:I10"/>
    <mergeCell ref="H17:I17"/>
    <mergeCell ref="A11:B11"/>
    <mergeCell ref="A23:B23"/>
    <mergeCell ref="A18:B18"/>
    <mergeCell ref="H11:I11"/>
    <mergeCell ref="A22:B22"/>
    <mergeCell ref="A10:B10"/>
    <mergeCell ref="A20:B20"/>
    <mergeCell ref="A17:B17"/>
    <mergeCell ref="A15:B1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9"/>
  <sheetViews>
    <sheetView view="pageBreakPreview" zoomScale="106" zoomScaleNormal="100" zoomScaleSheetLayoutView="106" workbookViewId="0">
      <selection activeCell="C22" sqref="C22"/>
    </sheetView>
  </sheetViews>
  <sheetFormatPr defaultRowHeight="13.5"/>
  <cols>
    <col min="1" max="1" width="5.625" style="124" customWidth="1"/>
    <col min="2" max="2" width="15.625" style="124" customWidth="1"/>
    <col min="3" max="3" width="7.75" style="124" customWidth="1"/>
    <col min="4" max="4" width="7.25" style="124" customWidth="1"/>
    <col min="5" max="5" width="1.625" style="124" customWidth="1"/>
    <col min="6" max="6" width="5.625" style="471" customWidth="1"/>
    <col min="7" max="10" width="6.75" style="471" customWidth="1"/>
    <col min="11" max="11" width="9" style="471" customWidth="1"/>
    <col min="12" max="12" width="9" style="93" customWidth="1"/>
    <col min="13" max="13" width="10.125" style="124" customWidth="1"/>
    <col min="14" max="14" width="10.125" style="93" customWidth="1"/>
    <col min="15" max="15" width="6" style="124" customWidth="1"/>
    <col min="16" max="16384" width="9" style="124"/>
  </cols>
  <sheetData>
    <row r="1" spans="1:21" ht="28.5" customHeight="1">
      <c r="A1" s="124" t="s">
        <v>709</v>
      </c>
    </row>
    <row r="2" spans="1:21" ht="17.25" customHeight="1">
      <c r="A2" s="124" t="s">
        <v>710</v>
      </c>
    </row>
    <row r="3" spans="1:21" s="472" customFormat="1" ht="17.25" customHeight="1">
      <c r="D3" s="473"/>
      <c r="E3" s="473"/>
      <c r="F3" s="474"/>
      <c r="G3" s="474"/>
      <c r="H3" s="474"/>
      <c r="I3" s="474"/>
      <c r="J3" s="474"/>
      <c r="K3" s="474"/>
      <c r="L3" s="471" t="s">
        <v>715</v>
      </c>
      <c r="M3" s="125"/>
      <c r="N3" s="98"/>
    </row>
    <row r="4" spans="1:21" ht="20.25" customHeight="1">
      <c r="A4" s="1461" t="s">
        <v>722</v>
      </c>
      <c r="B4" s="1462"/>
      <c r="C4" s="1465" t="s">
        <v>714</v>
      </c>
      <c r="D4" s="1467" t="s">
        <v>713</v>
      </c>
      <c r="E4" s="1469" t="s">
        <v>711</v>
      </c>
      <c r="F4" s="1470"/>
      <c r="G4" s="1470"/>
      <c r="H4" s="1470"/>
      <c r="I4" s="1470"/>
      <c r="J4" s="1470"/>
      <c r="K4" s="1457" t="s">
        <v>676</v>
      </c>
      <c r="L4" s="1457" t="s">
        <v>677</v>
      </c>
      <c r="M4" s="100"/>
      <c r="N4" s="101"/>
      <c r="O4" s="102"/>
    </row>
    <row r="5" spans="1:21" s="485" customFormat="1" ht="46.5" customHeight="1">
      <c r="A5" s="1463"/>
      <c r="B5" s="1464"/>
      <c r="C5" s="1466"/>
      <c r="D5" s="1468"/>
      <c r="E5" s="1459" t="s">
        <v>87</v>
      </c>
      <c r="F5" s="1460"/>
      <c r="G5" s="649" t="s">
        <v>712</v>
      </c>
      <c r="H5" s="650" t="s">
        <v>651</v>
      </c>
      <c r="I5" s="650" t="s">
        <v>652</v>
      </c>
      <c r="J5" s="650" t="s">
        <v>653</v>
      </c>
      <c r="K5" s="1458"/>
      <c r="L5" s="1458"/>
      <c r="M5" s="112"/>
      <c r="N5" s="113"/>
      <c r="O5" s="114"/>
    </row>
    <row r="6" spans="1:21" s="485" customFormat="1" ht="23.25" customHeight="1">
      <c r="A6" s="1334" t="s">
        <v>1036</v>
      </c>
      <c r="B6" s="1335"/>
      <c r="C6" s="645">
        <v>193</v>
      </c>
      <c r="D6" s="645">
        <v>1852</v>
      </c>
      <c r="E6" s="1455">
        <v>1553</v>
      </c>
      <c r="F6" s="1456"/>
      <c r="G6" s="645">
        <v>444</v>
      </c>
      <c r="H6" s="645">
        <v>347</v>
      </c>
      <c r="I6" s="645">
        <v>397</v>
      </c>
      <c r="J6" s="645">
        <v>365</v>
      </c>
      <c r="K6" s="646">
        <v>14787</v>
      </c>
      <c r="L6" s="645">
        <v>51475</v>
      </c>
      <c r="M6" s="112"/>
      <c r="N6" s="113"/>
      <c r="O6" s="114"/>
    </row>
    <row r="7" spans="1:21" s="485" customFormat="1" ht="23.25" customHeight="1">
      <c r="A7" s="1319" t="s">
        <v>1056</v>
      </c>
      <c r="B7" s="1320"/>
      <c r="C7" s="646">
        <v>207</v>
      </c>
      <c r="D7" s="646">
        <v>1974</v>
      </c>
      <c r="E7" s="1321">
        <v>1638</v>
      </c>
      <c r="F7" s="1322"/>
      <c r="G7" s="646">
        <v>476</v>
      </c>
      <c r="H7" s="646">
        <v>390</v>
      </c>
      <c r="I7" s="646">
        <v>364</v>
      </c>
      <c r="J7" s="646">
        <v>408</v>
      </c>
      <c r="K7" s="646">
        <v>15585</v>
      </c>
      <c r="L7" s="646">
        <v>53491</v>
      </c>
      <c r="M7" s="112"/>
      <c r="N7" s="113"/>
      <c r="O7" s="114"/>
    </row>
    <row r="8" spans="1:21" s="492" customFormat="1" ht="23.25" customHeight="1">
      <c r="A8" s="1319" t="s">
        <v>1079</v>
      </c>
      <c r="B8" s="1320"/>
      <c r="C8" s="646">
        <v>203</v>
      </c>
      <c r="D8" s="647">
        <v>2026</v>
      </c>
      <c r="E8" s="1321">
        <v>1647</v>
      </c>
      <c r="F8" s="1322"/>
      <c r="G8" s="646">
        <v>488</v>
      </c>
      <c r="H8" s="648">
        <v>382</v>
      </c>
      <c r="I8" s="646">
        <v>404</v>
      </c>
      <c r="J8" s="647">
        <v>373</v>
      </c>
      <c r="K8" s="648">
        <v>15863</v>
      </c>
      <c r="L8" s="646">
        <v>54007</v>
      </c>
      <c r="M8" s="112"/>
      <c r="N8" s="113"/>
      <c r="O8" s="114"/>
    </row>
    <row r="9" spans="1:21" s="485" customFormat="1" ht="23.25" customHeight="1">
      <c r="A9" s="1319" t="s">
        <v>1154</v>
      </c>
      <c r="B9" s="1320"/>
      <c r="C9" s="646">
        <v>208</v>
      </c>
      <c r="D9" s="647">
        <v>1977</v>
      </c>
      <c r="E9" s="1321">
        <v>1640</v>
      </c>
      <c r="F9" s="1322"/>
      <c r="G9" s="646">
        <v>433</v>
      </c>
      <c r="H9" s="648">
        <v>402</v>
      </c>
      <c r="I9" s="646">
        <v>398</v>
      </c>
      <c r="J9" s="647">
        <v>408</v>
      </c>
      <c r="K9" s="648">
        <v>15633</v>
      </c>
      <c r="L9" s="646">
        <v>50857</v>
      </c>
      <c r="M9" s="245"/>
      <c r="N9" s="246"/>
      <c r="O9" s="247"/>
    </row>
    <row r="10" spans="1:21" s="492" customFormat="1" ht="23.25" customHeight="1">
      <c r="A10" s="1334" t="s">
        <v>1151</v>
      </c>
      <c r="B10" s="1320"/>
      <c r="C10" s="646">
        <v>215</v>
      </c>
      <c r="D10" s="647">
        <v>2099</v>
      </c>
      <c r="E10" s="1321">
        <v>1717</v>
      </c>
      <c r="F10" s="1322"/>
      <c r="G10" s="646">
        <v>466</v>
      </c>
      <c r="H10" s="648">
        <v>404</v>
      </c>
      <c r="I10" s="646">
        <v>436</v>
      </c>
      <c r="J10" s="647">
        <v>411</v>
      </c>
      <c r="K10" s="648">
        <v>16966.900000000001</v>
      </c>
      <c r="L10" s="646">
        <v>53436.86</v>
      </c>
      <c r="M10" s="112"/>
      <c r="N10" s="112"/>
      <c r="O10" s="112"/>
      <c r="P10" s="112"/>
      <c r="Q10" s="112"/>
      <c r="R10" s="112"/>
      <c r="S10" s="112"/>
      <c r="T10" s="112"/>
      <c r="U10" s="112"/>
    </row>
    <row r="11" spans="1:21" s="492" customFormat="1" ht="23.25" customHeight="1">
      <c r="A11" s="1334" t="s">
        <v>1274</v>
      </c>
      <c r="B11" s="1320"/>
      <c r="C11" s="646">
        <v>202</v>
      </c>
      <c r="D11" s="647">
        <v>2099</v>
      </c>
      <c r="E11" s="1321">
        <v>1784</v>
      </c>
      <c r="F11" s="1322"/>
      <c r="G11" s="646">
        <v>497</v>
      </c>
      <c r="H11" s="646">
        <v>423</v>
      </c>
      <c r="I11" s="646">
        <v>412</v>
      </c>
      <c r="J11" s="646">
        <v>452</v>
      </c>
      <c r="K11" s="646">
        <v>16966</v>
      </c>
      <c r="L11" s="646">
        <v>53436</v>
      </c>
      <c r="M11" s="112"/>
      <c r="N11" s="113"/>
      <c r="O11" s="114"/>
    </row>
    <row r="12" spans="1:21" s="496" customFormat="1" ht="23.25" customHeight="1">
      <c r="A12" s="1453" t="s">
        <v>1302</v>
      </c>
      <c r="B12" s="1454"/>
      <c r="C12" s="922">
        <f>SUM(C13:C27)</f>
        <v>185</v>
      </c>
      <c r="D12" s="922">
        <f>SUM(D13:D27)</f>
        <v>2069</v>
      </c>
      <c r="E12" s="1451">
        <f>SUM(E13:F27)</f>
        <v>1747</v>
      </c>
      <c r="F12" s="1452"/>
      <c r="G12" s="922">
        <f t="shared" ref="G12:L12" si="0">SUM(G13:G27)</f>
        <v>474</v>
      </c>
      <c r="H12" s="922">
        <f t="shared" si="0"/>
        <v>425</v>
      </c>
      <c r="I12" s="922">
        <f t="shared" si="0"/>
        <v>426</v>
      </c>
      <c r="J12" s="922">
        <f t="shared" si="0"/>
        <v>422</v>
      </c>
      <c r="K12" s="922">
        <f t="shared" si="0"/>
        <v>16965.810000000001</v>
      </c>
      <c r="L12" s="922">
        <f t="shared" si="0"/>
        <v>53437.430000000008</v>
      </c>
      <c r="M12" s="144"/>
      <c r="N12" s="115"/>
      <c r="O12" s="144"/>
    </row>
    <row r="13" spans="1:21" s="496" customFormat="1" ht="23.25" customHeight="1">
      <c r="A13" s="1449" t="s">
        <v>1080</v>
      </c>
      <c r="B13" s="1450"/>
      <c r="C13" s="494">
        <v>15</v>
      </c>
      <c r="D13" s="494">
        <v>194</v>
      </c>
      <c r="E13" s="1342">
        <v>169</v>
      </c>
      <c r="F13" s="1343"/>
      <c r="G13" s="494">
        <v>44</v>
      </c>
      <c r="H13" s="494">
        <v>41</v>
      </c>
      <c r="I13" s="494">
        <v>42</v>
      </c>
      <c r="J13" s="494">
        <v>42</v>
      </c>
      <c r="K13" s="1042">
        <v>1329.36</v>
      </c>
      <c r="L13" s="1042">
        <v>5900</v>
      </c>
      <c r="M13" s="144"/>
      <c r="N13" s="115"/>
      <c r="O13" s="144"/>
    </row>
    <row r="14" spans="1:21" s="496" customFormat="1" ht="23.25" customHeight="1">
      <c r="A14" s="1446" t="s">
        <v>1081</v>
      </c>
      <c r="B14" s="1447"/>
      <c r="C14" s="497">
        <v>15</v>
      </c>
      <c r="D14" s="497">
        <v>184</v>
      </c>
      <c r="E14" s="1346">
        <v>158</v>
      </c>
      <c r="F14" s="1347"/>
      <c r="G14" s="497">
        <v>39</v>
      </c>
      <c r="H14" s="497">
        <v>39</v>
      </c>
      <c r="I14" s="497">
        <v>41</v>
      </c>
      <c r="J14" s="497">
        <v>39</v>
      </c>
      <c r="K14" s="1038">
        <v>1585.06</v>
      </c>
      <c r="L14" s="1038">
        <v>4000.05</v>
      </c>
      <c r="M14" s="144"/>
      <c r="N14" s="115"/>
      <c r="O14" s="144"/>
    </row>
    <row r="15" spans="1:21" s="496" customFormat="1" ht="23.25" customHeight="1">
      <c r="A15" s="1446" t="s">
        <v>1082</v>
      </c>
      <c r="B15" s="1447"/>
      <c r="C15" s="497">
        <v>16</v>
      </c>
      <c r="D15" s="497">
        <v>162</v>
      </c>
      <c r="E15" s="1346">
        <v>146</v>
      </c>
      <c r="F15" s="1347"/>
      <c r="G15" s="497">
        <v>30</v>
      </c>
      <c r="H15" s="497">
        <v>37</v>
      </c>
      <c r="I15" s="497">
        <v>38</v>
      </c>
      <c r="J15" s="497">
        <v>41</v>
      </c>
      <c r="K15" s="1038">
        <v>1520</v>
      </c>
      <c r="L15" s="1038">
        <v>4081</v>
      </c>
      <c r="M15" s="144"/>
      <c r="N15" s="115"/>
      <c r="O15" s="144"/>
    </row>
    <row r="16" spans="1:21" s="496" customFormat="1" ht="23.25" customHeight="1">
      <c r="A16" s="1446" t="s">
        <v>1083</v>
      </c>
      <c r="B16" s="1447"/>
      <c r="C16" s="497">
        <v>13</v>
      </c>
      <c r="D16" s="497">
        <v>187</v>
      </c>
      <c r="E16" s="1346">
        <v>166</v>
      </c>
      <c r="F16" s="1347"/>
      <c r="G16" s="497">
        <v>37</v>
      </c>
      <c r="H16" s="497">
        <v>39</v>
      </c>
      <c r="I16" s="497">
        <v>42</v>
      </c>
      <c r="J16" s="497">
        <v>48</v>
      </c>
      <c r="K16" s="1038">
        <v>1678.7</v>
      </c>
      <c r="L16" s="1038">
        <v>6782</v>
      </c>
      <c r="M16" s="144"/>
      <c r="N16" s="115"/>
      <c r="O16" s="144"/>
    </row>
    <row r="17" spans="1:15" s="496" customFormat="1" ht="23.25" customHeight="1">
      <c r="A17" s="1446" t="s">
        <v>1084</v>
      </c>
      <c r="B17" s="1447"/>
      <c r="C17" s="497">
        <v>12</v>
      </c>
      <c r="D17" s="497">
        <v>134</v>
      </c>
      <c r="E17" s="1346">
        <v>118</v>
      </c>
      <c r="F17" s="1347"/>
      <c r="G17" s="497">
        <v>29</v>
      </c>
      <c r="H17" s="497">
        <v>30</v>
      </c>
      <c r="I17" s="497">
        <v>30</v>
      </c>
      <c r="J17" s="497">
        <v>29</v>
      </c>
      <c r="K17" s="1038">
        <v>1133</v>
      </c>
      <c r="L17" s="1038">
        <v>4913</v>
      </c>
      <c r="M17" s="144"/>
      <c r="N17" s="115"/>
      <c r="O17" s="144"/>
    </row>
    <row r="18" spans="1:15" s="496" customFormat="1" ht="23.25" customHeight="1">
      <c r="A18" s="1446" t="s">
        <v>1085</v>
      </c>
      <c r="B18" s="1447"/>
      <c r="C18" s="497">
        <v>15</v>
      </c>
      <c r="D18" s="497">
        <v>192</v>
      </c>
      <c r="E18" s="1346">
        <v>158</v>
      </c>
      <c r="F18" s="1347"/>
      <c r="G18" s="497">
        <v>42</v>
      </c>
      <c r="H18" s="1039">
        <v>36</v>
      </c>
      <c r="I18" s="1039">
        <v>45</v>
      </c>
      <c r="J18" s="1039">
        <v>35</v>
      </c>
      <c r="K18" s="1038">
        <v>1420</v>
      </c>
      <c r="L18" s="1038">
        <v>3875</v>
      </c>
      <c r="M18" s="144"/>
      <c r="N18" s="115"/>
      <c r="O18" s="144"/>
    </row>
    <row r="19" spans="1:15" s="496" customFormat="1" ht="23.25" customHeight="1">
      <c r="A19" s="1446" t="s">
        <v>1086</v>
      </c>
      <c r="B19" s="1447"/>
      <c r="C19" s="497">
        <v>12</v>
      </c>
      <c r="D19" s="497">
        <v>122</v>
      </c>
      <c r="E19" s="1346">
        <v>104</v>
      </c>
      <c r="F19" s="1347"/>
      <c r="G19" s="497">
        <v>27</v>
      </c>
      <c r="H19" s="497">
        <v>30</v>
      </c>
      <c r="I19" s="497">
        <v>30</v>
      </c>
      <c r="J19" s="497">
        <v>17</v>
      </c>
      <c r="K19" s="1038">
        <v>829.68</v>
      </c>
      <c r="L19" s="1038">
        <v>3486.46</v>
      </c>
      <c r="M19" s="144"/>
      <c r="N19" s="115"/>
      <c r="O19" s="144"/>
    </row>
    <row r="20" spans="1:15" s="496" customFormat="1" ht="23.25" customHeight="1">
      <c r="A20" s="1446" t="s">
        <v>1087</v>
      </c>
      <c r="B20" s="1447"/>
      <c r="C20" s="497">
        <v>9</v>
      </c>
      <c r="D20" s="497">
        <v>96</v>
      </c>
      <c r="E20" s="1346">
        <v>70</v>
      </c>
      <c r="F20" s="1347"/>
      <c r="G20" s="497">
        <v>17</v>
      </c>
      <c r="H20" s="497">
        <v>20</v>
      </c>
      <c r="I20" s="497">
        <v>15</v>
      </c>
      <c r="J20" s="497">
        <v>18</v>
      </c>
      <c r="K20" s="1038">
        <v>919.77</v>
      </c>
      <c r="L20" s="1038">
        <v>3463</v>
      </c>
      <c r="M20" s="144"/>
      <c r="N20" s="115"/>
      <c r="O20" s="144"/>
    </row>
    <row r="21" spans="1:15" s="496" customFormat="1" ht="23.25" customHeight="1">
      <c r="A21" s="1446" t="s">
        <v>1088</v>
      </c>
      <c r="B21" s="1447"/>
      <c r="C21" s="497">
        <v>9</v>
      </c>
      <c r="D21" s="497">
        <v>108</v>
      </c>
      <c r="E21" s="1346">
        <v>83</v>
      </c>
      <c r="F21" s="1347"/>
      <c r="G21" s="497">
        <v>23</v>
      </c>
      <c r="H21" s="497">
        <v>20</v>
      </c>
      <c r="I21" s="497">
        <v>17</v>
      </c>
      <c r="J21" s="497">
        <v>23</v>
      </c>
      <c r="K21" s="1038">
        <v>1070.04</v>
      </c>
      <c r="L21" s="1038">
        <v>3045</v>
      </c>
      <c r="M21" s="144"/>
      <c r="N21" s="115"/>
      <c r="O21" s="144"/>
    </row>
    <row r="22" spans="1:15" s="496" customFormat="1" ht="23.25" customHeight="1">
      <c r="A22" s="1446" t="s">
        <v>1089</v>
      </c>
      <c r="B22" s="1447"/>
      <c r="C22" s="1038">
        <v>11</v>
      </c>
      <c r="D22" s="497">
        <v>149</v>
      </c>
      <c r="E22" s="1346">
        <v>125</v>
      </c>
      <c r="F22" s="1347"/>
      <c r="G22" s="497">
        <v>36</v>
      </c>
      <c r="H22" s="497">
        <v>29</v>
      </c>
      <c r="I22" s="497">
        <v>30</v>
      </c>
      <c r="J22" s="497">
        <v>30</v>
      </c>
      <c r="K22" s="1038">
        <v>1348</v>
      </c>
      <c r="L22" s="1038">
        <v>2643</v>
      </c>
      <c r="M22" s="144"/>
      <c r="N22" s="115"/>
      <c r="O22" s="144"/>
    </row>
    <row r="23" spans="1:15" s="496" customFormat="1" ht="23.25" customHeight="1">
      <c r="A23" s="1444" t="s">
        <v>1137</v>
      </c>
      <c r="B23" s="1445"/>
      <c r="C23" s="497">
        <v>15</v>
      </c>
      <c r="D23" s="497">
        <v>176</v>
      </c>
      <c r="E23" s="1346">
        <v>153</v>
      </c>
      <c r="F23" s="1347"/>
      <c r="G23" s="497">
        <v>37</v>
      </c>
      <c r="H23" s="497">
        <v>40</v>
      </c>
      <c r="I23" s="497">
        <v>39</v>
      </c>
      <c r="J23" s="497">
        <v>37</v>
      </c>
      <c r="K23" s="1038">
        <v>1462.2</v>
      </c>
      <c r="L23" s="1038">
        <v>3164</v>
      </c>
      <c r="M23" s="144"/>
      <c r="N23" s="115"/>
      <c r="O23" s="144"/>
    </row>
    <row r="24" spans="1:15" s="496" customFormat="1" ht="23.25" customHeight="1">
      <c r="A24" s="1444" t="s">
        <v>1139</v>
      </c>
      <c r="B24" s="1445"/>
      <c r="C24" s="1038">
        <v>10</v>
      </c>
      <c r="D24" s="497">
        <v>90</v>
      </c>
      <c r="E24" s="1346">
        <v>78</v>
      </c>
      <c r="F24" s="1347"/>
      <c r="G24" s="497">
        <v>26</v>
      </c>
      <c r="H24" s="1039">
        <v>18</v>
      </c>
      <c r="I24" s="1039">
        <v>16</v>
      </c>
      <c r="J24" s="1039">
        <v>18</v>
      </c>
      <c r="K24" s="1038">
        <v>772</v>
      </c>
      <c r="L24" s="1038">
        <v>2972.3</v>
      </c>
      <c r="M24" s="144"/>
      <c r="N24" s="115"/>
      <c r="O24" s="144"/>
    </row>
    <row r="25" spans="1:15" s="496" customFormat="1" ht="23.25" customHeight="1">
      <c r="A25" s="1448" t="s">
        <v>1138</v>
      </c>
      <c r="B25" s="1447"/>
      <c r="C25" s="1038">
        <v>15</v>
      </c>
      <c r="D25" s="497">
        <v>116</v>
      </c>
      <c r="E25" s="1346">
        <v>89</v>
      </c>
      <c r="F25" s="1347"/>
      <c r="G25" s="497">
        <v>31</v>
      </c>
      <c r="H25" s="1039">
        <v>20</v>
      </c>
      <c r="I25" s="1039">
        <v>18</v>
      </c>
      <c r="J25" s="1039">
        <v>20</v>
      </c>
      <c r="K25" s="1038">
        <v>798</v>
      </c>
      <c r="L25" s="1038">
        <v>2016</v>
      </c>
      <c r="M25" s="144"/>
      <c r="N25" s="115"/>
      <c r="O25" s="144"/>
    </row>
    <row r="26" spans="1:15" ht="24" customHeight="1">
      <c r="A26" s="1444" t="s">
        <v>1140</v>
      </c>
      <c r="B26" s="1445"/>
      <c r="C26" s="497">
        <v>8</v>
      </c>
      <c r="D26" s="497">
        <v>40</v>
      </c>
      <c r="E26" s="1346">
        <v>30</v>
      </c>
      <c r="F26" s="1347"/>
      <c r="G26" s="497">
        <v>30</v>
      </c>
      <c r="H26" s="1040" t="s">
        <v>1379</v>
      </c>
      <c r="I26" s="1041">
        <v>0</v>
      </c>
      <c r="J26" s="1041">
        <v>0</v>
      </c>
      <c r="K26" s="1038">
        <v>279</v>
      </c>
      <c r="L26" s="1038">
        <v>516.16</v>
      </c>
    </row>
    <row r="27" spans="1:15" ht="24" customHeight="1">
      <c r="A27" s="1471" t="s">
        <v>1153</v>
      </c>
      <c r="B27" s="1472"/>
      <c r="C27" s="924">
        <v>10</v>
      </c>
      <c r="D27" s="924">
        <v>119</v>
      </c>
      <c r="E27" s="1350">
        <v>100</v>
      </c>
      <c r="F27" s="1351"/>
      <c r="G27" s="924">
        <v>26</v>
      </c>
      <c r="H27" s="1043">
        <v>26</v>
      </c>
      <c r="I27" s="1043">
        <v>23</v>
      </c>
      <c r="J27" s="1044">
        <v>25</v>
      </c>
      <c r="K27" s="1045">
        <v>821</v>
      </c>
      <c r="L27" s="1045">
        <v>2580.46</v>
      </c>
    </row>
    <row r="28" spans="1:15" ht="24.75" customHeight="1">
      <c r="A28" s="124" t="s">
        <v>1292</v>
      </c>
      <c r="B28" s="728"/>
      <c r="C28" s="729"/>
      <c r="D28" s="729"/>
      <c r="E28" s="730"/>
      <c r="F28" s="730"/>
      <c r="G28" s="729"/>
      <c r="H28" s="731"/>
      <c r="I28" s="731"/>
      <c r="J28" s="732"/>
      <c r="K28" s="729"/>
      <c r="L28" s="509" t="s">
        <v>1136</v>
      </c>
    </row>
    <row r="29" spans="1:15" ht="24.75" customHeight="1">
      <c r="D29" s="502"/>
      <c r="E29" s="502"/>
    </row>
  </sheetData>
  <mergeCells count="51">
    <mergeCell ref="E8:F8"/>
    <mergeCell ref="A7:B7"/>
    <mergeCell ref="E7:F7"/>
    <mergeCell ref="A27:B27"/>
    <mergeCell ref="E27:F27"/>
    <mergeCell ref="A9:B9"/>
    <mergeCell ref="E9:F9"/>
    <mergeCell ref="A24:B24"/>
    <mergeCell ref="E24:F24"/>
    <mergeCell ref="A11:B11"/>
    <mergeCell ref="E18:F18"/>
    <mergeCell ref="E13:F13"/>
    <mergeCell ref="A14:B14"/>
    <mergeCell ref="E14:F14"/>
    <mergeCell ref="A15:B15"/>
    <mergeCell ref="A18:B18"/>
    <mergeCell ref="L4:L5"/>
    <mergeCell ref="E5:F5"/>
    <mergeCell ref="A4:B5"/>
    <mergeCell ref="C4:C5"/>
    <mergeCell ref="D4:D5"/>
    <mergeCell ref="K4:K5"/>
    <mergeCell ref="E4:J4"/>
    <mergeCell ref="A10:B10"/>
    <mergeCell ref="A6:B6"/>
    <mergeCell ref="A8:B8"/>
    <mergeCell ref="E21:F21"/>
    <mergeCell ref="E16:F16"/>
    <mergeCell ref="E17:F17"/>
    <mergeCell ref="A17:B17"/>
    <mergeCell ref="A13:B13"/>
    <mergeCell ref="A16:B16"/>
    <mergeCell ref="E15:F15"/>
    <mergeCell ref="A21:B21"/>
    <mergeCell ref="E11:F11"/>
    <mergeCell ref="E12:F12"/>
    <mergeCell ref="A12:B12"/>
    <mergeCell ref="E10:F10"/>
    <mergeCell ref="E6:F6"/>
    <mergeCell ref="E26:F26"/>
    <mergeCell ref="A26:B26"/>
    <mergeCell ref="A19:B19"/>
    <mergeCell ref="E19:F19"/>
    <mergeCell ref="A23:B23"/>
    <mergeCell ref="E23:F23"/>
    <mergeCell ref="A22:B22"/>
    <mergeCell ref="E22:F22"/>
    <mergeCell ref="A20:B20"/>
    <mergeCell ref="E20:F20"/>
    <mergeCell ref="A25:B25"/>
    <mergeCell ref="E25:F2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323A-DBFE-40A3-A694-635D7CB73BA5}">
  <dimension ref="A1:S30"/>
  <sheetViews>
    <sheetView view="pageBreakPreview" zoomScaleNormal="100" zoomScaleSheetLayoutView="100" workbookViewId="0">
      <selection activeCell="A17" sqref="A17"/>
    </sheetView>
  </sheetViews>
  <sheetFormatPr defaultRowHeight="13.5"/>
  <cols>
    <col min="1" max="1" width="5.625" style="124" customWidth="1"/>
    <col min="2" max="2" width="14.625" style="471" customWidth="1"/>
    <col min="3" max="3" width="15.625" style="124" customWidth="1"/>
    <col min="4" max="4" width="7.75" style="124" customWidth="1"/>
    <col min="5" max="5" width="9.5" style="124" customWidth="1"/>
    <col min="6" max="9" width="6.75" style="471" customWidth="1"/>
    <col min="10" max="10" width="6.75" style="93" customWidth="1"/>
    <col min="11" max="11" width="10.125" style="124" customWidth="1"/>
    <col min="12" max="12" width="10.125" style="93" customWidth="1"/>
    <col min="13" max="13" width="6" style="124" customWidth="1"/>
    <col min="14" max="16384" width="9" style="124"/>
  </cols>
  <sheetData>
    <row r="1" spans="1:19" ht="28.5" customHeight="1"/>
    <row r="2" spans="1:19" ht="17.25" customHeight="1">
      <c r="A2" s="124" t="s">
        <v>1321</v>
      </c>
    </row>
    <row r="3" spans="1:19" s="472" customFormat="1" ht="17.25" customHeight="1">
      <c r="B3" s="474"/>
      <c r="E3" s="473"/>
      <c r="F3" s="474"/>
      <c r="G3" s="474"/>
      <c r="H3" s="474"/>
      <c r="I3" s="474"/>
      <c r="J3" s="471" t="s">
        <v>1402</v>
      </c>
      <c r="K3" s="125"/>
      <c r="L3" s="98"/>
    </row>
    <row r="4" spans="1:19" ht="27" customHeight="1">
      <c r="A4" s="1483"/>
      <c r="B4" s="1503" t="s">
        <v>1335</v>
      </c>
      <c r="C4" s="1503"/>
      <c r="D4" s="1465" t="s">
        <v>698</v>
      </c>
      <c r="E4" s="1467" t="s">
        <v>713</v>
      </c>
      <c r="F4" s="1484" t="s">
        <v>1381</v>
      </c>
      <c r="G4" s="1485"/>
      <c r="H4" s="1485"/>
      <c r="I4" s="1486"/>
      <c r="J4" s="1502"/>
      <c r="K4" s="244"/>
      <c r="L4" s="101"/>
      <c r="M4" s="102"/>
    </row>
    <row r="5" spans="1:19" s="485" customFormat="1" ht="40.5" customHeight="1">
      <c r="A5" s="1483"/>
      <c r="B5" s="1503"/>
      <c r="C5" s="1503"/>
      <c r="D5" s="1466"/>
      <c r="E5" s="1468"/>
      <c r="F5" s="1046" t="s">
        <v>1380</v>
      </c>
      <c r="G5" s="650">
        <v>0</v>
      </c>
      <c r="H5" s="650">
        <v>1</v>
      </c>
      <c r="I5" s="650">
        <v>2</v>
      </c>
      <c r="J5" s="1502"/>
      <c r="K5" s="112"/>
      <c r="L5" s="113"/>
      <c r="M5" s="114"/>
    </row>
    <row r="6" spans="1:19" s="485" customFormat="1" ht="23.25" customHeight="1">
      <c r="A6" s="1495" t="s">
        <v>1330</v>
      </c>
      <c r="B6" s="1490" t="s">
        <v>1322</v>
      </c>
      <c r="C6" s="1491"/>
      <c r="D6" s="923">
        <v>5</v>
      </c>
      <c r="E6" s="923">
        <v>19</v>
      </c>
      <c r="F6" s="923">
        <v>12</v>
      </c>
      <c r="G6" s="923">
        <v>1</v>
      </c>
      <c r="H6" s="923">
        <v>4</v>
      </c>
      <c r="I6" s="923">
        <v>7</v>
      </c>
      <c r="J6" s="638"/>
      <c r="K6" s="112"/>
      <c r="L6" s="113"/>
      <c r="M6" s="114"/>
    </row>
    <row r="7" spans="1:19" s="485" customFormat="1" ht="23.25" customHeight="1">
      <c r="A7" s="1496"/>
      <c r="B7" s="1497" t="s">
        <v>1323</v>
      </c>
      <c r="C7" s="1335"/>
      <c r="D7" s="646">
        <v>4</v>
      </c>
      <c r="E7" s="646">
        <v>19</v>
      </c>
      <c r="F7" s="646">
        <v>16</v>
      </c>
      <c r="G7" s="646">
        <v>2</v>
      </c>
      <c r="H7" s="646">
        <v>5</v>
      </c>
      <c r="I7" s="646">
        <v>9</v>
      </c>
      <c r="J7" s="647"/>
      <c r="K7" s="112"/>
      <c r="L7" s="113"/>
      <c r="M7" s="114"/>
    </row>
    <row r="8" spans="1:19" s="492" customFormat="1" ht="23.25" customHeight="1">
      <c r="A8" s="1496"/>
      <c r="B8" s="1498" t="s">
        <v>1324</v>
      </c>
      <c r="C8" s="1499"/>
      <c r="D8" s="646">
        <v>3</v>
      </c>
      <c r="E8" s="647">
        <v>19</v>
      </c>
      <c r="F8" s="646">
        <v>15</v>
      </c>
      <c r="G8" s="648">
        <v>2</v>
      </c>
      <c r="H8" s="646">
        <v>6</v>
      </c>
      <c r="I8" s="1049">
        <v>7</v>
      </c>
      <c r="J8" s="647"/>
      <c r="K8" s="112"/>
      <c r="L8" s="113"/>
      <c r="M8" s="114"/>
    </row>
    <row r="9" spans="1:19" s="485" customFormat="1" ht="23.25" customHeight="1">
      <c r="A9" s="1496"/>
      <c r="B9" s="1500" t="s">
        <v>1325</v>
      </c>
      <c r="C9" s="1499"/>
      <c r="D9" s="646">
        <v>5</v>
      </c>
      <c r="E9" s="647">
        <v>19</v>
      </c>
      <c r="F9" s="646">
        <v>15</v>
      </c>
      <c r="G9" s="648">
        <v>0</v>
      </c>
      <c r="H9" s="646">
        <v>8</v>
      </c>
      <c r="I9" s="1049">
        <v>7</v>
      </c>
      <c r="J9" s="647"/>
      <c r="K9" s="245"/>
      <c r="L9" s="246"/>
      <c r="M9" s="247"/>
    </row>
    <row r="10" spans="1:19" s="492" customFormat="1" ht="23.25" customHeight="1">
      <c r="A10" s="1496"/>
      <c r="B10" s="1498" t="s">
        <v>1326</v>
      </c>
      <c r="C10" s="1499"/>
      <c r="D10" s="646">
        <v>5</v>
      </c>
      <c r="E10" s="647">
        <v>19</v>
      </c>
      <c r="F10" s="646">
        <v>13</v>
      </c>
      <c r="G10" s="648">
        <v>0</v>
      </c>
      <c r="H10" s="646">
        <v>6</v>
      </c>
      <c r="I10" s="1049">
        <v>7</v>
      </c>
      <c r="J10" s="647"/>
      <c r="K10" s="112"/>
      <c r="L10" s="112"/>
      <c r="M10" s="112"/>
      <c r="N10" s="112"/>
      <c r="O10" s="112"/>
      <c r="P10" s="112"/>
      <c r="Q10" s="112"/>
      <c r="R10" s="112"/>
      <c r="S10" s="112"/>
    </row>
    <row r="11" spans="1:19" s="492" customFormat="1" ht="23.25" customHeight="1">
      <c r="A11" s="1496"/>
      <c r="B11" s="1498" t="s">
        <v>1327</v>
      </c>
      <c r="C11" s="1499"/>
      <c r="D11" s="646">
        <v>4</v>
      </c>
      <c r="E11" s="647">
        <v>19</v>
      </c>
      <c r="F11" s="646">
        <v>14</v>
      </c>
      <c r="G11" s="646">
        <v>1</v>
      </c>
      <c r="H11" s="646">
        <v>6</v>
      </c>
      <c r="I11" s="646">
        <v>7</v>
      </c>
      <c r="J11" s="647"/>
      <c r="K11" s="112"/>
      <c r="L11" s="113"/>
      <c r="M11" s="114"/>
    </row>
    <row r="12" spans="1:19" s="496" customFormat="1" ht="23.25" customHeight="1">
      <c r="A12" s="1496"/>
      <c r="B12" s="1501" t="s">
        <v>1328</v>
      </c>
      <c r="C12" s="1499"/>
      <c r="D12" s="886">
        <v>4</v>
      </c>
      <c r="E12" s="886">
        <v>19</v>
      </c>
      <c r="F12" s="886">
        <v>14</v>
      </c>
      <c r="G12" s="886">
        <v>0</v>
      </c>
      <c r="H12" s="886">
        <v>6</v>
      </c>
      <c r="I12" s="886">
        <v>8</v>
      </c>
      <c r="J12" s="1048"/>
      <c r="K12" s="144"/>
      <c r="L12" s="115"/>
      <c r="M12" s="144"/>
    </row>
    <row r="13" spans="1:19" s="496" customFormat="1" ht="23.25" customHeight="1">
      <c r="A13" s="1496"/>
      <c r="B13" s="1487" t="s">
        <v>1329</v>
      </c>
      <c r="C13" s="1488"/>
      <c r="D13" s="497">
        <v>3</v>
      </c>
      <c r="E13" s="497">
        <v>19</v>
      </c>
      <c r="F13" s="497">
        <v>7</v>
      </c>
      <c r="G13" s="497">
        <v>0</v>
      </c>
      <c r="H13" s="497">
        <v>3</v>
      </c>
      <c r="I13" s="497">
        <v>4</v>
      </c>
      <c r="J13" s="729"/>
      <c r="K13" s="144"/>
      <c r="L13" s="115"/>
      <c r="M13" s="144"/>
    </row>
    <row r="14" spans="1:19" s="496" customFormat="1" ht="23.25" customHeight="1">
      <c r="A14" s="1055" t="s">
        <v>1331</v>
      </c>
      <c r="B14" s="1493" t="s">
        <v>1332</v>
      </c>
      <c r="C14" s="1494"/>
      <c r="D14" s="1056">
        <v>4</v>
      </c>
      <c r="E14" s="1056">
        <v>12</v>
      </c>
      <c r="F14" s="1056">
        <v>8</v>
      </c>
      <c r="G14" s="1056">
        <v>1</v>
      </c>
      <c r="H14" s="1056">
        <v>2</v>
      </c>
      <c r="I14" s="1056">
        <v>5</v>
      </c>
      <c r="J14" s="729"/>
      <c r="K14" s="144"/>
      <c r="L14" s="115"/>
      <c r="M14" s="144"/>
    </row>
    <row r="15" spans="1:19" s="496" customFormat="1" ht="23.25" customHeight="1">
      <c r="A15" s="920"/>
      <c r="B15" s="1492"/>
      <c r="C15" s="1492"/>
      <c r="D15" s="729"/>
      <c r="E15" s="729"/>
      <c r="F15" s="729"/>
      <c r="G15" s="729"/>
      <c r="H15" s="729"/>
      <c r="I15" s="729"/>
      <c r="J15" s="925" t="s">
        <v>1333</v>
      </c>
      <c r="K15" s="144"/>
      <c r="L15" s="115"/>
      <c r="M15" s="144"/>
    </row>
    <row r="16" spans="1:19" s="496" customFormat="1" ht="23.25" customHeight="1">
      <c r="A16" s="920"/>
      <c r="B16" s="730"/>
      <c r="C16" s="920"/>
      <c r="D16" s="729"/>
      <c r="E16" s="729"/>
      <c r="F16" s="729"/>
      <c r="G16" s="729"/>
      <c r="H16" s="729"/>
      <c r="I16" s="729"/>
      <c r="J16" s="729"/>
      <c r="K16" s="144"/>
      <c r="L16" s="115"/>
      <c r="M16" s="144"/>
    </row>
    <row r="17" spans="1:13" s="496" customFormat="1" ht="23.25" customHeight="1">
      <c r="A17" s="921" t="s">
        <v>1334</v>
      </c>
      <c r="B17" s="730"/>
      <c r="C17" s="920"/>
      <c r="D17" s="729"/>
      <c r="E17" s="729"/>
      <c r="F17" s="729"/>
      <c r="G17" s="729"/>
      <c r="H17" s="729"/>
      <c r="I17" s="729"/>
      <c r="J17" s="729"/>
      <c r="K17" s="144"/>
      <c r="L17" s="115"/>
      <c r="M17" s="144"/>
    </row>
    <row r="18" spans="1:13" s="496" customFormat="1" ht="23.25" customHeight="1">
      <c r="A18" s="472"/>
      <c r="B18" s="474"/>
      <c r="C18" s="472"/>
      <c r="D18" s="472"/>
      <c r="E18" s="473"/>
      <c r="F18" s="474"/>
      <c r="G18" s="474"/>
      <c r="H18" s="474"/>
      <c r="I18" s="474"/>
      <c r="J18" s="471" t="s">
        <v>1402</v>
      </c>
      <c r="K18" s="144"/>
      <c r="L18" s="115"/>
      <c r="M18" s="144"/>
    </row>
    <row r="19" spans="1:13" s="496" customFormat="1" ht="27.75" customHeight="1">
      <c r="A19" s="1476" t="s">
        <v>1335</v>
      </c>
      <c r="B19" s="1477"/>
      <c r="C19" s="1478"/>
      <c r="D19" s="1465" t="s">
        <v>698</v>
      </c>
      <c r="E19" s="1467" t="s">
        <v>713</v>
      </c>
      <c r="F19" s="1484" t="s">
        <v>1381</v>
      </c>
      <c r="G19" s="1470"/>
      <c r="H19" s="1470"/>
      <c r="I19" s="1470"/>
      <c r="J19" s="1489"/>
      <c r="K19" s="144"/>
      <c r="L19" s="115"/>
      <c r="M19" s="144"/>
    </row>
    <row r="20" spans="1:13" s="496" customFormat="1" ht="40.5" customHeight="1">
      <c r="A20" s="1479"/>
      <c r="B20" s="1480"/>
      <c r="C20" s="1481"/>
      <c r="D20" s="1466"/>
      <c r="E20" s="1468"/>
      <c r="F20" s="1046" t="s">
        <v>1380</v>
      </c>
      <c r="G20" s="1047" t="s">
        <v>1382</v>
      </c>
      <c r="H20" s="1046" t="s">
        <v>1383</v>
      </c>
      <c r="I20" s="1046" t="s">
        <v>1384</v>
      </c>
      <c r="J20" s="1036" t="s">
        <v>1385</v>
      </c>
      <c r="K20" s="144"/>
      <c r="L20" s="115"/>
      <c r="M20" s="144"/>
    </row>
    <row r="21" spans="1:13" s="496" customFormat="1" ht="23.25" customHeight="1">
      <c r="A21" s="1482" t="s">
        <v>1337</v>
      </c>
      <c r="B21" s="1474"/>
      <c r="C21" s="1475"/>
      <c r="D21" s="926">
        <v>21</v>
      </c>
      <c r="E21" s="926">
        <v>78</v>
      </c>
      <c r="F21" s="926">
        <v>58</v>
      </c>
      <c r="G21" s="926">
        <v>26</v>
      </c>
      <c r="H21" s="926">
        <v>13</v>
      </c>
      <c r="I21" s="926">
        <v>10</v>
      </c>
      <c r="J21" s="926">
        <v>9</v>
      </c>
      <c r="K21" s="144"/>
      <c r="L21" s="115"/>
      <c r="M21" s="144"/>
    </row>
    <row r="22" spans="1:13" s="496" customFormat="1" ht="23.25" customHeight="1">
      <c r="A22" s="920"/>
      <c r="B22" s="730"/>
      <c r="C22" s="920"/>
      <c r="D22" s="729"/>
      <c r="E22" s="729"/>
      <c r="F22" s="729"/>
      <c r="G22" s="729"/>
      <c r="H22" s="729"/>
      <c r="I22" s="729"/>
      <c r="J22" s="925" t="s">
        <v>1333</v>
      </c>
      <c r="K22" s="144"/>
      <c r="L22" s="115"/>
      <c r="M22" s="144"/>
    </row>
    <row r="23" spans="1:13" s="496" customFormat="1" ht="23.25" customHeight="1">
      <c r="A23" s="920"/>
      <c r="B23" s="730"/>
      <c r="C23" s="920"/>
      <c r="D23" s="729"/>
      <c r="E23" s="729"/>
      <c r="F23" s="729"/>
      <c r="G23" s="729"/>
      <c r="H23" s="729"/>
      <c r="I23" s="729"/>
      <c r="J23" s="925"/>
      <c r="K23" s="144"/>
      <c r="L23" s="115"/>
      <c r="M23" s="144"/>
    </row>
    <row r="24" spans="1:13" s="496" customFormat="1" ht="23.25" customHeight="1">
      <c r="A24" s="921" t="s">
        <v>1336</v>
      </c>
      <c r="B24" s="730"/>
      <c r="C24" s="920"/>
      <c r="D24" s="729"/>
      <c r="E24" s="729"/>
      <c r="F24" s="729"/>
      <c r="G24" s="729"/>
      <c r="H24" s="729"/>
      <c r="I24" s="729"/>
      <c r="J24" s="729"/>
      <c r="K24" s="144"/>
      <c r="L24" s="115"/>
      <c r="M24" s="144"/>
    </row>
    <row r="25" spans="1:13" s="496" customFormat="1" ht="23.25" customHeight="1">
      <c r="A25" s="472"/>
      <c r="B25" s="474"/>
      <c r="C25" s="472"/>
      <c r="D25" s="472"/>
      <c r="E25" s="473"/>
      <c r="F25" s="474"/>
      <c r="G25" s="474"/>
      <c r="H25" s="474"/>
      <c r="I25" s="474"/>
      <c r="J25" s="471" t="s">
        <v>1402</v>
      </c>
      <c r="K25" s="144"/>
      <c r="L25" s="115"/>
      <c r="M25" s="144"/>
    </row>
    <row r="26" spans="1:13" s="496" customFormat="1" ht="27" customHeight="1">
      <c r="A26" s="1476" t="s">
        <v>1335</v>
      </c>
      <c r="B26" s="1477"/>
      <c r="C26" s="1478"/>
      <c r="D26" s="1465" t="s">
        <v>698</v>
      </c>
      <c r="E26" s="1467" t="s">
        <v>713</v>
      </c>
      <c r="F26" s="1484" t="s">
        <v>1381</v>
      </c>
      <c r="G26" s="1470"/>
      <c r="H26" s="1470"/>
      <c r="I26" s="1470"/>
      <c r="J26" s="1489"/>
      <c r="K26" s="144"/>
      <c r="L26" s="115"/>
      <c r="M26" s="144"/>
    </row>
    <row r="27" spans="1:13" ht="40.5" customHeight="1">
      <c r="A27" s="1479"/>
      <c r="B27" s="1480"/>
      <c r="C27" s="1481"/>
      <c r="D27" s="1466"/>
      <c r="E27" s="1468"/>
      <c r="F27" s="1046" t="s">
        <v>1380</v>
      </c>
      <c r="G27" s="1047" t="s">
        <v>1382</v>
      </c>
      <c r="H27" s="1046" t="s">
        <v>1383</v>
      </c>
      <c r="I27" s="1046" t="s">
        <v>1384</v>
      </c>
      <c r="J27" s="1036" t="s">
        <v>1385</v>
      </c>
    </row>
    <row r="28" spans="1:13" ht="24" customHeight="1">
      <c r="A28" s="1473" t="s">
        <v>1338</v>
      </c>
      <c r="B28" s="1474"/>
      <c r="C28" s="1475"/>
      <c r="D28" s="926">
        <v>8</v>
      </c>
      <c r="E28" s="926">
        <v>40</v>
      </c>
      <c r="F28" s="926">
        <v>19</v>
      </c>
      <c r="G28" s="926">
        <v>0</v>
      </c>
      <c r="H28" s="926">
        <v>8</v>
      </c>
      <c r="I28" s="926">
        <v>5</v>
      </c>
      <c r="J28" s="926">
        <v>6</v>
      </c>
    </row>
    <row r="29" spans="1:13" ht="24.75" customHeight="1">
      <c r="B29" s="730"/>
      <c r="C29" s="728"/>
      <c r="D29" s="729"/>
      <c r="E29" s="729"/>
      <c r="F29" s="729"/>
      <c r="G29" s="731"/>
      <c r="H29" s="731"/>
      <c r="I29" s="732"/>
      <c r="J29" s="925" t="s">
        <v>1333</v>
      </c>
    </row>
    <row r="30" spans="1:13" ht="24.75" customHeight="1">
      <c r="E30" s="502"/>
    </row>
  </sheetData>
  <mergeCells count="27">
    <mergeCell ref="F26:J26"/>
    <mergeCell ref="D4:D5"/>
    <mergeCell ref="E4:E5"/>
    <mergeCell ref="J4:J5"/>
    <mergeCell ref="B4:C5"/>
    <mergeCell ref="A4:A5"/>
    <mergeCell ref="F4:I4"/>
    <mergeCell ref="B13:C13"/>
    <mergeCell ref="A19:C20"/>
    <mergeCell ref="F19:J19"/>
    <mergeCell ref="B6:C6"/>
    <mergeCell ref="B15:C15"/>
    <mergeCell ref="B14:C14"/>
    <mergeCell ref="A6:A13"/>
    <mergeCell ref="B7:C7"/>
    <mergeCell ref="B8:C8"/>
    <mergeCell ref="B9:C9"/>
    <mergeCell ref="B10:C10"/>
    <mergeCell ref="B11:C11"/>
    <mergeCell ref="B12:C12"/>
    <mergeCell ref="A28:C28"/>
    <mergeCell ref="D19:D20"/>
    <mergeCell ref="E19:E20"/>
    <mergeCell ref="D26:D27"/>
    <mergeCell ref="E26:E27"/>
    <mergeCell ref="A26:C27"/>
    <mergeCell ref="A21:C2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4"/>
  <sheetViews>
    <sheetView view="pageBreakPreview" zoomScaleNormal="100" zoomScaleSheetLayoutView="100" workbookViewId="0">
      <selection activeCell="K17" sqref="K17"/>
    </sheetView>
  </sheetViews>
  <sheetFormatPr defaultRowHeight="13.5"/>
  <cols>
    <col min="1" max="1" width="9.625" style="124" customWidth="1"/>
    <col min="2" max="2" width="2.75" style="124" customWidth="1"/>
    <col min="3" max="3" width="12.625" style="124" customWidth="1"/>
    <col min="4" max="4" width="9.625" style="124" customWidth="1"/>
    <col min="5" max="5" width="7.625" style="510" customWidth="1"/>
    <col min="6" max="6" width="7.625" style="471" customWidth="1"/>
    <col min="7" max="7" width="9.625" style="471" customWidth="1"/>
    <col min="8" max="8" width="14.625" style="471" customWidth="1"/>
    <col min="9" max="9" width="13.625" style="471" customWidth="1"/>
    <col min="10" max="10" width="10.125" style="124" customWidth="1"/>
    <col min="11" max="11" width="10.125" style="93" customWidth="1"/>
    <col min="12" max="12" width="6" style="124" customWidth="1"/>
    <col min="13" max="16384" width="9" style="124"/>
  </cols>
  <sheetData>
    <row r="1" spans="1:12" ht="28.5" customHeight="1"/>
    <row r="2" spans="1:12" ht="17.25" customHeight="1">
      <c r="A2" s="511" t="s">
        <v>1339</v>
      </c>
    </row>
    <row r="3" spans="1:12" ht="17.25" customHeight="1">
      <c r="A3" s="511"/>
    </row>
    <row r="4" spans="1:12" ht="27" customHeight="1">
      <c r="A4" s="1323" t="s">
        <v>965</v>
      </c>
      <c r="B4" s="1324"/>
      <c r="C4" s="1504" t="s">
        <v>716</v>
      </c>
      <c r="D4" s="1505"/>
      <c r="E4" s="1331" t="s">
        <v>718</v>
      </c>
      <c r="F4" s="1332"/>
      <c r="G4" s="1333"/>
      <c r="H4" s="1331" t="s">
        <v>720</v>
      </c>
      <c r="I4" s="1333"/>
      <c r="J4" s="101"/>
      <c r="K4" s="102"/>
    </row>
    <row r="5" spans="1:12" s="512" customFormat="1" ht="33.75" customHeight="1">
      <c r="A5" s="1325"/>
      <c r="B5" s="1326"/>
      <c r="C5" s="652" t="s">
        <v>85</v>
      </c>
      <c r="D5" s="652" t="s">
        <v>717</v>
      </c>
      <c r="E5" s="1393" t="s">
        <v>719</v>
      </c>
      <c r="F5" s="1506"/>
      <c r="G5" s="652" t="s">
        <v>733</v>
      </c>
      <c r="H5" s="484" t="s">
        <v>735</v>
      </c>
      <c r="I5" s="484" t="s">
        <v>721</v>
      </c>
      <c r="J5" s="113"/>
      <c r="K5" s="114"/>
    </row>
    <row r="6" spans="1:12" s="485" customFormat="1" ht="23.25" customHeight="1">
      <c r="A6" s="1507" t="s">
        <v>1209</v>
      </c>
      <c r="B6" s="1508"/>
      <c r="C6" s="1017">
        <v>9718</v>
      </c>
      <c r="D6" s="344">
        <v>27.2</v>
      </c>
      <c r="E6" s="1518">
        <v>16153</v>
      </c>
      <c r="F6" s="1519"/>
      <c r="G6" s="344">
        <v>18.100000000000001</v>
      </c>
      <c r="H6" s="1030">
        <v>1573433</v>
      </c>
      <c r="I6" s="1030">
        <v>97408</v>
      </c>
      <c r="J6" s="113"/>
      <c r="K6" s="114"/>
    </row>
    <row r="7" spans="1:12" s="485" customFormat="1" ht="23.25" customHeight="1">
      <c r="A7" s="1516" t="s">
        <v>1210</v>
      </c>
      <c r="B7" s="1517"/>
      <c r="C7" s="1016">
        <v>9514</v>
      </c>
      <c r="D7" s="662">
        <v>26.1</v>
      </c>
      <c r="E7" s="1510">
        <v>15496</v>
      </c>
      <c r="F7" s="1511"/>
      <c r="G7" s="662">
        <v>17.2</v>
      </c>
      <c r="H7" s="663">
        <v>1545817</v>
      </c>
      <c r="I7" s="663">
        <v>99756</v>
      </c>
      <c r="J7" s="113"/>
      <c r="K7" s="114"/>
    </row>
    <row r="8" spans="1:12" s="485" customFormat="1" ht="23.25" customHeight="1">
      <c r="A8" s="1448" t="s">
        <v>1211</v>
      </c>
      <c r="B8" s="1509"/>
      <c r="C8" s="1016">
        <v>9256</v>
      </c>
      <c r="D8" s="717">
        <v>25</v>
      </c>
      <c r="E8" s="1510">
        <v>14768</v>
      </c>
      <c r="F8" s="1511"/>
      <c r="G8" s="717">
        <v>16.2</v>
      </c>
      <c r="H8" s="718">
        <v>1529285</v>
      </c>
      <c r="I8" s="718">
        <v>103554</v>
      </c>
      <c r="J8" s="113"/>
      <c r="K8" s="114"/>
    </row>
    <row r="9" spans="1:12" s="485" customFormat="1" ht="23.25" customHeight="1">
      <c r="A9" s="1448" t="s">
        <v>1276</v>
      </c>
      <c r="B9" s="1509"/>
      <c r="C9" s="1016">
        <v>9041</v>
      </c>
      <c r="D9" s="717">
        <v>24.1</v>
      </c>
      <c r="E9" s="1510">
        <v>14162</v>
      </c>
      <c r="F9" s="1511"/>
      <c r="G9" s="717">
        <v>15.5</v>
      </c>
      <c r="H9" s="718">
        <v>1507518</v>
      </c>
      <c r="I9" s="718">
        <v>106448</v>
      </c>
      <c r="J9" s="246"/>
      <c r="K9" s="247"/>
    </row>
    <row r="10" spans="1:12" ht="23.25" customHeight="1">
      <c r="A10" s="1448" t="s">
        <v>1277</v>
      </c>
      <c r="B10" s="1509"/>
      <c r="C10" s="888">
        <v>8981</v>
      </c>
      <c r="D10" s="717">
        <v>23.5</v>
      </c>
      <c r="E10" s="1510">
        <v>13926</v>
      </c>
      <c r="F10" s="1511"/>
      <c r="G10" s="717">
        <v>15</v>
      </c>
      <c r="H10" s="718">
        <v>1481640</v>
      </c>
      <c r="I10" s="718">
        <v>106394</v>
      </c>
    </row>
    <row r="11" spans="1:12" ht="23.25" customHeight="1">
      <c r="A11" s="1512" t="s">
        <v>1305</v>
      </c>
      <c r="B11" s="1513"/>
      <c r="C11" s="1025">
        <v>8863</v>
      </c>
      <c r="D11" s="1031">
        <v>22.9</v>
      </c>
      <c r="E11" s="1514">
        <v>13580</v>
      </c>
      <c r="F11" s="1515"/>
      <c r="G11" s="1031">
        <v>14.6</v>
      </c>
      <c r="H11" s="1028">
        <v>1474259</v>
      </c>
      <c r="I11" s="1028">
        <v>108561</v>
      </c>
    </row>
    <row r="12" spans="1:12" ht="16.5" customHeight="1">
      <c r="D12" s="513"/>
      <c r="E12" s="488"/>
      <c r="F12" s="501"/>
      <c r="G12" s="501"/>
      <c r="H12" s="501"/>
      <c r="I12" s="481" t="s">
        <v>723</v>
      </c>
    </row>
    <row r="13" spans="1:12" ht="17.25" customHeight="1">
      <c r="D13" s="513"/>
      <c r="E13" s="514"/>
    </row>
    <row r="14" spans="1:12" s="472" customFormat="1" ht="17.25" customHeight="1">
      <c r="A14" s="511" t="s">
        <v>1340</v>
      </c>
      <c r="B14" s="124"/>
      <c r="C14" s="124"/>
      <c r="D14" s="513"/>
      <c r="E14" s="510"/>
      <c r="F14" s="471"/>
      <c r="G14" s="471"/>
      <c r="H14" s="471"/>
      <c r="I14" s="471"/>
      <c r="J14" s="125"/>
      <c r="K14" s="98"/>
    </row>
    <row r="15" spans="1:12" ht="20.25" customHeight="1">
      <c r="A15" s="472"/>
      <c r="B15" s="472"/>
      <c r="C15" s="472"/>
      <c r="D15" s="513"/>
      <c r="E15" s="515"/>
      <c r="F15" s="474"/>
      <c r="G15" s="474"/>
      <c r="H15" s="474"/>
      <c r="I15" s="516" t="s">
        <v>738</v>
      </c>
      <c r="J15" s="100"/>
      <c r="K15" s="101"/>
      <c r="L15" s="102"/>
    </row>
    <row r="16" spans="1:12" s="485" customFormat="1" ht="34.5" customHeight="1">
      <c r="A16" s="1323" t="s">
        <v>965</v>
      </c>
      <c r="B16" s="1324"/>
      <c r="C16" s="1520" t="s">
        <v>1368</v>
      </c>
      <c r="D16" s="1520"/>
      <c r="E16" s="1520"/>
      <c r="F16" s="1520"/>
      <c r="G16" s="1520"/>
      <c r="H16" s="1520"/>
      <c r="I16" s="1520"/>
      <c r="J16" s="112"/>
      <c r="K16" s="113"/>
      <c r="L16" s="114"/>
    </row>
    <row r="17" spans="1:12" s="485" customFormat="1" ht="23.25" customHeight="1">
      <c r="A17" s="1325"/>
      <c r="B17" s="1326"/>
      <c r="C17" s="517" t="s">
        <v>724</v>
      </c>
      <c r="D17" s="1520" t="s">
        <v>725</v>
      </c>
      <c r="E17" s="1520"/>
      <c r="F17" s="1424" t="s">
        <v>726</v>
      </c>
      <c r="G17" s="1424"/>
      <c r="H17" s="719" t="s">
        <v>734</v>
      </c>
      <c r="I17" s="484" t="s">
        <v>736</v>
      </c>
      <c r="J17" s="112"/>
      <c r="K17" s="1057"/>
      <c r="L17" s="114"/>
    </row>
    <row r="18" spans="1:12" s="485" customFormat="1" ht="23.25" customHeight="1">
      <c r="A18" s="1449" t="s">
        <v>1278</v>
      </c>
      <c r="B18" s="1450"/>
      <c r="C18" s="1032">
        <v>284945</v>
      </c>
      <c r="D18" s="1523">
        <v>5307167834</v>
      </c>
      <c r="E18" s="1524"/>
      <c r="F18" s="1525">
        <v>3873483073</v>
      </c>
      <c r="G18" s="1526"/>
      <c r="H18" s="1032">
        <v>328556</v>
      </c>
      <c r="I18" s="1032">
        <v>18625</v>
      </c>
      <c r="J18" s="112"/>
      <c r="K18" s="113"/>
      <c r="L18" s="114"/>
    </row>
    <row r="19" spans="1:12" s="485" customFormat="1" ht="23.25" customHeight="1">
      <c r="A19" s="1446" t="s">
        <v>1279</v>
      </c>
      <c r="B19" s="1447"/>
      <c r="C19" s="884">
        <v>270797</v>
      </c>
      <c r="D19" s="1531">
        <v>5077007692</v>
      </c>
      <c r="E19" s="1532"/>
      <c r="F19" s="1533">
        <v>3711571130</v>
      </c>
      <c r="G19" s="1534"/>
      <c r="H19" s="885">
        <v>327633</v>
      </c>
      <c r="I19" s="885">
        <v>18748</v>
      </c>
      <c r="J19" s="112"/>
      <c r="K19" s="113"/>
      <c r="L19" s="114"/>
    </row>
    <row r="20" spans="1:12" s="485" customFormat="1" ht="23.25" customHeight="1">
      <c r="A20" s="1446" t="s">
        <v>1280</v>
      </c>
      <c r="B20" s="1447"/>
      <c r="C20" s="1018">
        <v>262013</v>
      </c>
      <c r="D20" s="1543">
        <v>5029296546</v>
      </c>
      <c r="E20" s="1544"/>
      <c r="F20" s="1521">
        <v>3678445019</v>
      </c>
      <c r="G20" s="1522"/>
      <c r="H20" s="720">
        <v>340554</v>
      </c>
      <c r="I20" s="720">
        <v>19195</v>
      </c>
      <c r="J20" s="112"/>
      <c r="K20" s="113"/>
      <c r="L20" s="114"/>
    </row>
    <row r="21" spans="1:12" s="485" customFormat="1" ht="23.25" customHeight="1">
      <c r="A21" s="1448" t="s">
        <v>1276</v>
      </c>
      <c r="B21" s="1509"/>
      <c r="C21" s="1018">
        <v>253877</v>
      </c>
      <c r="D21" s="1543">
        <v>5006972225</v>
      </c>
      <c r="E21" s="1544"/>
      <c r="F21" s="1521">
        <v>3664974009</v>
      </c>
      <c r="G21" s="1522"/>
      <c r="H21" s="720">
        <v>353550</v>
      </c>
      <c r="I21" s="720">
        <v>19722</v>
      </c>
      <c r="J21" s="245"/>
      <c r="K21" s="246"/>
      <c r="L21" s="247"/>
    </row>
    <row r="22" spans="1:12" ht="22.5" customHeight="1">
      <c r="A22" s="1448" t="s">
        <v>1277</v>
      </c>
      <c r="B22" s="1509"/>
      <c r="C22" s="720">
        <v>229035</v>
      </c>
      <c r="D22" s="1551">
        <v>4837121429</v>
      </c>
      <c r="E22" s="1552"/>
      <c r="F22" s="1549">
        <v>3551158612</v>
      </c>
      <c r="G22" s="1550"/>
      <c r="H22" s="720">
        <v>347345</v>
      </c>
      <c r="I22" s="720">
        <v>21120</v>
      </c>
    </row>
    <row r="23" spans="1:12" ht="22.5" customHeight="1">
      <c r="A23" s="1512" t="s">
        <v>1305</v>
      </c>
      <c r="B23" s="1513"/>
      <c r="C23" s="1033">
        <v>241550</v>
      </c>
      <c r="D23" s="1527">
        <v>5128660556</v>
      </c>
      <c r="E23" s="1528"/>
      <c r="F23" s="1529">
        <v>3786382871</v>
      </c>
      <c r="G23" s="1530"/>
      <c r="H23" s="1034">
        <v>377663</v>
      </c>
      <c r="I23" s="1034">
        <v>21232</v>
      </c>
    </row>
    <row r="24" spans="1:12" ht="17.25" customHeight="1">
      <c r="I24" s="471" t="s">
        <v>728</v>
      </c>
    </row>
    <row r="25" spans="1:12" ht="20.25" customHeight="1">
      <c r="A25" s="124" t="s">
        <v>727</v>
      </c>
      <c r="B25" s="472"/>
      <c r="C25" s="472"/>
      <c r="D25" s="473"/>
      <c r="E25" s="515"/>
      <c r="F25" s="474"/>
      <c r="G25" s="474"/>
      <c r="H25" s="474"/>
      <c r="I25" s="474"/>
      <c r="J25" s="244"/>
      <c r="K25" s="101"/>
      <c r="L25" s="102"/>
    </row>
    <row r="26" spans="1:12" s="512" customFormat="1" ht="46.5" customHeight="1">
      <c r="A26" s="1536" t="s">
        <v>729</v>
      </c>
      <c r="B26" s="1536"/>
      <c r="C26" s="1536"/>
      <c r="D26" s="1520" t="s">
        <v>730</v>
      </c>
      <c r="E26" s="1520"/>
      <c r="F26" s="1520"/>
      <c r="G26" s="1331" t="s">
        <v>732</v>
      </c>
      <c r="H26" s="1333"/>
      <c r="I26" s="518"/>
      <c r="J26" s="112"/>
      <c r="K26" s="113"/>
      <c r="L26" s="114"/>
    </row>
    <row r="27" spans="1:12" s="485" customFormat="1" ht="23.25" customHeight="1">
      <c r="A27" s="517" t="s">
        <v>724</v>
      </c>
      <c r="B27" s="1520" t="s">
        <v>731</v>
      </c>
      <c r="C27" s="1520"/>
      <c r="D27" s="517" t="s">
        <v>724</v>
      </c>
      <c r="E27" s="1535" t="s">
        <v>731</v>
      </c>
      <c r="F27" s="1535"/>
      <c r="G27" s="506" t="s">
        <v>724</v>
      </c>
      <c r="H27" s="517" t="s">
        <v>731</v>
      </c>
      <c r="I27" s="519"/>
      <c r="J27" s="112"/>
      <c r="K27" s="113"/>
      <c r="L27" s="114"/>
    </row>
    <row r="28" spans="1:12" s="485" customFormat="1" ht="23.25" customHeight="1">
      <c r="A28" s="1035">
        <v>86</v>
      </c>
      <c r="B28" s="1545">
        <v>33028320</v>
      </c>
      <c r="C28" s="1546"/>
      <c r="D28" s="1024">
        <v>72</v>
      </c>
      <c r="E28" s="1537">
        <v>3600000</v>
      </c>
      <c r="F28" s="1538"/>
      <c r="G28" s="1035">
        <v>8221</v>
      </c>
      <c r="H28" s="1035">
        <v>440250351</v>
      </c>
      <c r="I28" s="488"/>
      <c r="J28" s="112"/>
      <c r="K28" s="113"/>
      <c r="L28" s="114"/>
    </row>
    <row r="29" spans="1:12" s="485" customFormat="1" ht="23.25" customHeight="1">
      <c r="A29" s="654">
        <v>54</v>
      </c>
      <c r="B29" s="1539">
        <v>21431170</v>
      </c>
      <c r="C29" s="1540"/>
      <c r="D29" s="655">
        <v>73</v>
      </c>
      <c r="E29" s="1541">
        <v>3650000</v>
      </c>
      <c r="F29" s="1542"/>
      <c r="G29" s="654">
        <v>8318</v>
      </c>
      <c r="H29" s="654">
        <v>424475782</v>
      </c>
      <c r="I29" s="488"/>
      <c r="J29" s="112"/>
      <c r="K29" s="113"/>
      <c r="L29" s="114"/>
    </row>
    <row r="30" spans="1:12" s="485" customFormat="1" ht="23.25" customHeight="1">
      <c r="A30" s="718">
        <v>70</v>
      </c>
      <c r="B30" s="1543">
        <v>27180150</v>
      </c>
      <c r="C30" s="1544"/>
      <c r="D30" s="888">
        <v>71</v>
      </c>
      <c r="E30" s="1510">
        <v>3550000</v>
      </c>
      <c r="F30" s="1511"/>
      <c r="G30" s="718">
        <v>8581</v>
      </c>
      <c r="H30" s="718">
        <v>458118907</v>
      </c>
      <c r="I30" s="520"/>
      <c r="J30" s="112"/>
      <c r="K30" s="113"/>
      <c r="L30" s="114"/>
    </row>
    <row r="31" spans="1:12" s="485" customFormat="1" ht="23.25" customHeight="1">
      <c r="A31" s="718">
        <v>39</v>
      </c>
      <c r="B31" s="1543">
        <v>16348000</v>
      </c>
      <c r="C31" s="1544"/>
      <c r="D31" s="888">
        <v>65</v>
      </c>
      <c r="E31" s="1510">
        <v>3250000</v>
      </c>
      <c r="F31" s="1511"/>
      <c r="G31" s="718">
        <v>8520</v>
      </c>
      <c r="H31" s="718">
        <v>471399274</v>
      </c>
      <c r="I31" s="488"/>
      <c r="J31" s="112"/>
      <c r="K31" s="113"/>
      <c r="L31" s="114"/>
    </row>
    <row r="32" spans="1:12" ht="23.25" customHeight="1">
      <c r="A32" s="718">
        <v>47</v>
      </c>
      <c r="B32" s="1543">
        <v>19692090</v>
      </c>
      <c r="C32" s="1544"/>
      <c r="D32" s="888">
        <v>71</v>
      </c>
      <c r="E32" s="1510">
        <v>3550000</v>
      </c>
      <c r="F32" s="1511"/>
      <c r="G32" s="718">
        <v>8826</v>
      </c>
      <c r="H32" s="718">
        <v>484452547</v>
      </c>
      <c r="I32" s="488"/>
    </row>
    <row r="33" spans="1:12" s="485" customFormat="1" ht="23.25" customHeight="1">
      <c r="A33" s="1028">
        <v>49</v>
      </c>
      <c r="B33" s="1547">
        <v>20580000</v>
      </c>
      <c r="C33" s="1548"/>
      <c r="D33" s="1025">
        <v>75</v>
      </c>
      <c r="E33" s="1514">
        <v>3750000</v>
      </c>
      <c r="F33" s="1515"/>
      <c r="G33" s="1028">
        <v>9382</v>
      </c>
      <c r="H33" s="1028">
        <v>492767783</v>
      </c>
      <c r="I33" s="488"/>
      <c r="J33" s="112"/>
      <c r="K33" s="113"/>
      <c r="L33" s="114"/>
    </row>
    <row r="34" spans="1:12" ht="17.25" customHeight="1">
      <c r="I34" s="481" t="s">
        <v>723</v>
      </c>
    </row>
  </sheetData>
  <mergeCells count="56">
    <mergeCell ref="F21:G21"/>
    <mergeCell ref="D21:E21"/>
    <mergeCell ref="D20:E20"/>
    <mergeCell ref="A20:B20"/>
    <mergeCell ref="F22:G22"/>
    <mergeCell ref="D22:E22"/>
    <mergeCell ref="B33:C33"/>
    <mergeCell ref="E33:F33"/>
    <mergeCell ref="B32:C32"/>
    <mergeCell ref="E32:F32"/>
    <mergeCell ref="B30:C30"/>
    <mergeCell ref="E28:F28"/>
    <mergeCell ref="B29:C29"/>
    <mergeCell ref="E29:F29"/>
    <mergeCell ref="E30:F30"/>
    <mergeCell ref="B31:C31"/>
    <mergeCell ref="E31:F31"/>
    <mergeCell ref="B28:C28"/>
    <mergeCell ref="B27:C27"/>
    <mergeCell ref="E27:F27"/>
    <mergeCell ref="G26:H26"/>
    <mergeCell ref="A26:C26"/>
    <mergeCell ref="A23:B23"/>
    <mergeCell ref="C16:I16"/>
    <mergeCell ref="F20:G20"/>
    <mergeCell ref="A21:B21"/>
    <mergeCell ref="D26:F26"/>
    <mergeCell ref="A22:B22"/>
    <mergeCell ref="A18:B18"/>
    <mergeCell ref="D18:E18"/>
    <mergeCell ref="F18:G18"/>
    <mergeCell ref="D23:E23"/>
    <mergeCell ref="F23:G23"/>
    <mergeCell ref="A16:B17"/>
    <mergeCell ref="D17:E17"/>
    <mergeCell ref="F17:G17"/>
    <mergeCell ref="A19:B19"/>
    <mergeCell ref="D19:E19"/>
    <mergeCell ref="F19:G19"/>
    <mergeCell ref="A6:B6"/>
    <mergeCell ref="A10:B10"/>
    <mergeCell ref="E10:F10"/>
    <mergeCell ref="A11:B11"/>
    <mergeCell ref="E11:F11"/>
    <mergeCell ref="A7:B7"/>
    <mergeCell ref="E7:F7"/>
    <mergeCell ref="A8:B8"/>
    <mergeCell ref="E8:F8"/>
    <mergeCell ref="E6:F6"/>
    <mergeCell ref="A9:B9"/>
    <mergeCell ref="E9:F9"/>
    <mergeCell ref="A4:B5"/>
    <mergeCell ref="C4:D4"/>
    <mergeCell ref="E4:G4"/>
    <mergeCell ref="H4:I4"/>
    <mergeCell ref="E5:F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40"/>
  <sheetViews>
    <sheetView view="pageBreakPreview" topLeftCell="A16" zoomScaleNormal="100" zoomScaleSheetLayoutView="100" workbookViewId="0">
      <selection activeCell="D12" sqref="D12"/>
    </sheetView>
  </sheetViews>
  <sheetFormatPr defaultRowHeight="13.5"/>
  <cols>
    <col min="1" max="2" width="9.625" style="124" customWidth="1"/>
    <col min="3" max="3" width="5.125" style="124" customWidth="1"/>
    <col min="4" max="4" width="10.625" style="124" customWidth="1"/>
    <col min="5" max="5" width="9.625" style="510" customWidth="1"/>
    <col min="6" max="6" width="5.125" style="510" customWidth="1"/>
    <col min="7" max="7" width="10.625" style="471" customWidth="1"/>
    <col min="8" max="8" width="9.625" style="471" customWidth="1"/>
    <col min="9" max="9" width="5.125" style="471" customWidth="1"/>
    <col min="10" max="10" width="9.625" style="471" customWidth="1"/>
    <col min="11" max="11" width="13.625" style="471" customWidth="1"/>
    <col min="12" max="12" width="10.125" style="124" customWidth="1"/>
    <col min="13" max="13" width="10.125" style="93" customWidth="1"/>
    <col min="14" max="14" width="6" style="124" customWidth="1"/>
    <col min="15" max="16384" width="9" style="124"/>
  </cols>
  <sheetData>
    <row r="1" spans="1:13" ht="28.5" customHeight="1"/>
    <row r="2" spans="1:13" ht="17.25" customHeight="1">
      <c r="A2" s="511" t="s">
        <v>1355</v>
      </c>
    </row>
    <row r="3" spans="1:13" ht="17.25" customHeight="1">
      <c r="A3" s="511"/>
      <c r="I3" s="471" t="s">
        <v>761</v>
      </c>
    </row>
    <row r="4" spans="1:13" s="512" customFormat="1" ht="29.25" customHeight="1">
      <c r="A4" s="521" t="s">
        <v>751</v>
      </c>
      <c r="B4" s="1520" t="s">
        <v>87</v>
      </c>
      <c r="C4" s="1520"/>
      <c r="D4" s="1520" t="s">
        <v>739</v>
      </c>
      <c r="E4" s="1520"/>
      <c r="F4" s="1424" t="s">
        <v>740</v>
      </c>
      <c r="G4" s="1424"/>
      <c r="H4" s="1520" t="s">
        <v>741</v>
      </c>
      <c r="I4" s="1520"/>
      <c r="J4" s="522"/>
      <c r="K4" s="112"/>
      <c r="L4" s="113"/>
      <c r="M4" s="114"/>
    </row>
    <row r="5" spans="1:13" s="485" customFormat="1" ht="21" customHeight="1">
      <c r="A5" s="1021" t="s">
        <v>1278</v>
      </c>
      <c r="B5" s="1556">
        <v>18504</v>
      </c>
      <c r="C5" s="1557"/>
      <c r="D5" s="1556">
        <v>9070</v>
      </c>
      <c r="E5" s="1557"/>
      <c r="F5" s="1287">
        <v>157</v>
      </c>
      <c r="G5" s="1288"/>
      <c r="H5" s="1556">
        <v>9277</v>
      </c>
      <c r="I5" s="1557"/>
      <c r="J5" s="523"/>
      <c r="K5" s="524"/>
      <c r="L5" s="113"/>
      <c r="M5" s="114"/>
    </row>
    <row r="6" spans="1:13" s="485" customFormat="1" ht="21" customHeight="1">
      <c r="A6" s="1015" t="s">
        <v>1279</v>
      </c>
      <c r="B6" s="1554">
        <v>18208</v>
      </c>
      <c r="C6" s="1555"/>
      <c r="D6" s="1554">
        <v>8874</v>
      </c>
      <c r="E6" s="1555"/>
      <c r="F6" s="1558">
        <v>149</v>
      </c>
      <c r="G6" s="1559"/>
      <c r="H6" s="1554">
        <v>9185</v>
      </c>
      <c r="I6" s="1555"/>
      <c r="J6" s="523"/>
      <c r="K6" s="524"/>
      <c r="L6" s="113"/>
      <c r="M6" s="114"/>
    </row>
    <row r="7" spans="1:13" s="485" customFormat="1" ht="21" customHeight="1">
      <c r="A7" s="1015" t="s">
        <v>1280</v>
      </c>
      <c r="B7" s="1296">
        <v>18088</v>
      </c>
      <c r="C7" s="1297"/>
      <c r="D7" s="1296">
        <v>8803</v>
      </c>
      <c r="E7" s="1297"/>
      <c r="F7" s="1560">
        <v>156</v>
      </c>
      <c r="G7" s="1561"/>
      <c r="H7" s="1296">
        <v>9129</v>
      </c>
      <c r="I7" s="1297"/>
      <c r="J7" s="523"/>
      <c r="K7" s="524"/>
      <c r="L7" s="113"/>
      <c r="M7" s="114"/>
    </row>
    <row r="8" spans="1:13" s="485" customFormat="1" ht="21" customHeight="1">
      <c r="A8" s="1015" t="s">
        <v>1281</v>
      </c>
      <c r="B8" s="1296">
        <v>18023</v>
      </c>
      <c r="C8" s="1297"/>
      <c r="D8" s="1296">
        <v>8825</v>
      </c>
      <c r="E8" s="1297"/>
      <c r="F8" s="1294">
        <v>172</v>
      </c>
      <c r="G8" s="1295"/>
      <c r="H8" s="1296">
        <v>9026</v>
      </c>
      <c r="I8" s="1297"/>
      <c r="J8" s="523"/>
      <c r="K8" s="524"/>
      <c r="L8" s="113"/>
      <c r="M8" s="114"/>
    </row>
    <row r="9" spans="1:13" s="485" customFormat="1" ht="21" customHeight="1">
      <c r="A9" s="1015" t="s">
        <v>1277</v>
      </c>
      <c r="B9" s="1311">
        <v>17966</v>
      </c>
      <c r="C9" s="1311"/>
      <c r="D9" s="1311">
        <v>8866</v>
      </c>
      <c r="E9" s="1311"/>
      <c r="F9" s="1294">
        <v>163</v>
      </c>
      <c r="G9" s="1295"/>
      <c r="H9" s="1311">
        <v>8937</v>
      </c>
      <c r="I9" s="1311"/>
      <c r="J9" s="721"/>
      <c r="K9" s="531"/>
      <c r="L9" s="246"/>
      <c r="M9" s="247"/>
    </row>
    <row r="10" spans="1:13" s="485" customFormat="1" ht="21" customHeight="1">
      <c r="A10" s="1022" t="s">
        <v>1305</v>
      </c>
      <c r="B10" s="1265">
        <v>17843</v>
      </c>
      <c r="C10" s="1265"/>
      <c r="D10" s="1265">
        <v>8861</v>
      </c>
      <c r="E10" s="1265"/>
      <c r="F10" s="1301">
        <v>168</v>
      </c>
      <c r="G10" s="1302"/>
      <c r="H10" s="1265">
        <v>8814</v>
      </c>
      <c r="I10" s="1265"/>
      <c r="J10" s="523"/>
      <c r="K10" s="524"/>
      <c r="L10" s="113"/>
      <c r="M10" s="114"/>
    </row>
    <row r="11" spans="1:13" ht="23.25" customHeight="1">
      <c r="A11" s="124" t="s">
        <v>743</v>
      </c>
      <c r="D11" s="513"/>
      <c r="E11" s="488"/>
      <c r="F11" s="488"/>
      <c r="G11" s="501"/>
      <c r="H11" s="501"/>
      <c r="I11" s="481" t="s">
        <v>742</v>
      </c>
      <c r="J11" s="124"/>
      <c r="K11" s="124"/>
    </row>
    <row r="12" spans="1:13" ht="21" customHeight="1">
      <c r="A12" s="124" t="s">
        <v>744</v>
      </c>
      <c r="D12" s="513"/>
      <c r="E12" s="488"/>
      <c r="F12" s="488"/>
      <c r="G12" s="501"/>
      <c r="H12" s="501"/>
      <c r="I12" s="501"/>
      <c r="J12" s="501"/>
      <c r="K12" s="481"/>
    </row>
    <row r="13" spans="1:13" ht="21" customHeight="1">
      <c r="D13" s="513"/>
      <c r="E13" s="488"/>
      <c r="F13" s="488"/>
      <c r="G13" s="501"/>
      <c r="H13" s="501"/>
      <c r="I13" s="501"/>
      <c r="J13" s="501"/>
      <c r="K13" s="481"/>
    </row>
    <row r="14" spans="1:13" ht="16.5" customHeight="1">
      <c r="D14" s="513"/>
      <c r="E14" s="514"/>
      <c r="F14" s="514"/>
    </row>
    <row r="15" spans="1:13" ht="17.25" customHeight="1">
      <c r="A15" s="511" t="s">
        <v>1356</v>
      </c>
      <c r="D15" s="1037"/>
    </row>
    <row r="16" spans="1:13" s="472" customFormat="1" ht="17.25" customHeight="1">
      <c r="D16" s="513"/>
      <c r="E16" s="515"/>
      <c r="F16" s="515"/>
      <c r="G16" s="474"/>
      <c r="H16" s="474"/>
      <c r="I16" s="474"/>
      <c r="J16" s="471" t="s">
        <v>762</v>
      </c>
      <c r="L16" s="125"/>
      <c r="M16" s="98"/>
    </row>
    <row r="17" spans="1:14" ht="20.25" customHeight="1">
      <c r="A17" s="1323" t="s">
        <v>737</v>
      </c>
      <c r="B17" s="1504" t="s">
        <v>750</v>
      </c>
      <c r="C17" s="1553"/>
      <c r="D17" s="1505"/>
      <c r="E17" s="1504" t="s">
        <v>746</v>
      </c>
      <c r="F17" s="1553"/>
      <c r="G17" s="1505"/>
      <c r="H17" s="1504" t="s">
        <v>747</v>
      </c>
      <c r="I17" s="1553"/>
      <c r="J17" s="1505"/>
      <c r="L17" s="244"/>
      <c r="M17" s="101"/>
      <c r="N17" s="102"/>
    </row>
    <row r="18" spans="1:14" s="512" customFormat="1" ht="24" customHeight="1">
      <c r="A18" s="1325"/>
      <c r="B18" s="517" t="s">
        <v>724</v>
      </c>
      <c r="C18" s="1504" t="s">
        <v>745</v>
      </c>
      <c r="D18" s="1505"/>
      <c r="E18" s="517" t="s">
        <v>724</v>
      </c>
      <c r="F18" s="1504" t="s">
        <v>745</v>
      </c>
      <c r="G18" s="1505"/>
      <c r="H18" s="517" t="s">
        <v>724</v>
      </c>
      <c r="I18" s="1504" t="s">
        <v>745</v>
      </c>
      <c r="J18" s="1505"/>
      <c r="L18" s="112"/>
      <c r="M18" s="113"/>
      <c r="N18" s="114"/>
    </row>
    <row r="19" spans="1:14" s="485" customFormat="1" ht="21" customHeight="1">
      <c r="A19" s="1021" t="s">
        <v>1209</v>
      </c>
      <c r="B19" s="1023">
        <v>17635</v>
      </c>
      <c r="C19" s="1556">
        <v>12101633363</v>
      </c>
      <c r="D19" s="1557"/>
      <c r="E19" s="1024">
        <v>16744</v>
      </c>
      <c r="F19" s="1556">
        <v>11358619600</v>
      </c>
      <c r="G19" s="1557"/>
      <c r="H19" s="1023">
        <v>692</v>
      </c>
      <c r="I19" s="1556">
        <v>593240550</v>
      </c>
      <c r="J19" s="1557"/>
      <c r="L19" s="112"/>
      <c r="M19" s="113"/>
      <c r="N19" s="114"/>
    </row>
    <row r="20" spans="1:14" s="485" customFormat="1" ht="21" customHeight="1">
      <c r="A20" s="829" t="s">
        <v>1210</v>
      </c>
      <c r="B20" s="886">
        <v>18145</v>
      </c>
      <c r="C20" s="1554">
        <v>12451321915</v>
      </c>
      <c r="D20" s="1555"/>
      <c r="E20" s="655">
        <v>17225</v>
      </c>
      <c r="F20" s="1554">
        <v>11681944240</v>
      </c>
      <c r="G20" s="1555"/>
      <c r="H20" s="886">
        <v>732</v>
      </c>
      <c r="I20" s="1554">
        <v>628181425</v>
      </c>
      <c r="J20" s="1555"/>
      <c r="L20" s="112"/>
      <c r="M20" s="113"/>
      <c r="N20" s="114"/>
    </row>
    <row r="21" spans="1:14" s="485" customFormat="1" ht="21" customHeight="1">
      <c r="A21" s="829" t="s">
        <v>1211</v>
      </c>
      <c r="B21" s="1014">
        <v>18415</v>
      </c>
      <c r="C21" s="1296">
        <v>12681959479</v>
      </c>
      <c r="D21" s="1297"/>
      <c r="E21" s="887">
        <v>17445</v>
      </c>
      <c r="F21" s="1521">
        <v>11869729987</v>
      </c>
      <c r="G21" s="1522"/>
      <c r="H21" s="1014">
        <v>780</v>
      </c>
      <c r="I21" s="1296">
        <v>669063075</v>
      </c>
      <c r="J21" s="1297"/>
      <c r="L21" s="112"/>
      <c r="M21" s="113"/>
      <c r="N21" s="114"/>
    </row>
    <row r="22" spans="1:14" s="485" customFormat="1" ht="21" customHeight="1">
      <c r="A22" s="829" t="s">
        <v>1281</v>
      </c>
      <c r="B22" s="1014">
        <v>18723</v>
      </c>
      <c r="C22" s="1296">
        <v>12941995184</v>
      </c>
      <c r="D22" s="1297"/>
      <c r="E22" s="888">
        <v>17718</v>
      </c>
      <c r="F22" s="1510">
        <v>12096996071</v>
      </c>
      <c r="G22" s="1511"/>
      <c r="H22" s="1014">
        <v>826</v>
      </c>
      <c r="I22" s="1296">
        <v>711191900</v>
      </c>
      <c r="J22" s="1297"/>
      <c r="L22" s="112"/>
      <c r="M22" s="113"/>
      <c r="N22" s="114"/>
    </row>
    <row r="23" spans="1:14" s="485" customFormat="1" ht="21" customHeight="1">
      <c r="A23" s="892" t="s">
        <v>1277</v>
      </c>
      <c r="B23" s="1014">
        <v>19018</v>
      </c>
      <c r="C23" s="1296">
        <v>13217684172</v>
      </c>
      <c r="D23" s="1297"/>
      <c r="E23" s="888">
        <v>17977</v>
      </c>
      <c r="F23" s="1510">
        <v>12340922155</v>
      </c>
      <c r="G23" s="1511"/>
      <c r="H23" s="1014">
        <v>872</v>
      </c>
      <c r="I23" s="1296">
        <v>750121575</v>
      </c>
      <c r="J23" s="1297"/>
      <c r="L23" s="245"/>
      <c r="M23" s="246"/>
      <c r="N23" s="247"/>
    </row>
    <row r="24" spans="1:14" s="485" customFormat="1" ht="21" customHeight="1">
      <c r="A24" s="1022" t="s">
        <v>1305</v>
      </c>
      <c r="B24" s="1013">
        <v>19223</v>
      </c>
      <c r="C24" s="1303">
        <v>13412433220</v>
      </c>
      <c r="D24" s="1304"/>
      <c r="E24" s="1025">
        <v>18146</v>
      </c>
      <c r="F24" s="1514">
        <v>12497961153</v>
      </c>
      <c r="G24" s="1515"/>
      <c r="H24" s="1013">
        <v>918</v>
      </c>
      <c r="I24" s="1303">
        <v>788006175</v>
      </c>
      <c r="J24" s="1304"/>
      <c r="L24" s="245"/>
      <c r="M24" s="246"/>
      <c r="N24" s="247"/>
    </row>
    <row r="25" spans="1:14" ht="17.25" customHeight="1">
      <c r="A25" s="658"/>
      <c r="B25" s="658"/>
      <c r="C25" s="658"/>
      <c r="D25" s="658"/>
      <c r="E25" s="659"/>
      <c r="F25" s="659"/>
      <c r="G25" s="516"/>
      <c r="H25" s="516"/>
      <c r="I25" s="516"/>
      <c r="J25" s="516" t="s">
        <v>728</v>
      </c>
    </row>
    <row r="26" spans="1:14" s="472" customFormat="1" ht="17.25" customHeight="1">
      <c r="A26" s="658" t="s">
        <v>727</v>
      </c>
      <c r="D26" s="473"/>
      <c r="E26" s="515"/>
      <c r="F26" s="515"/>
      <c r="G26" s="474"/>
      <c r="H26" s="474"/>
      <c r="I26" s="474"/>
      <c r="J26" s="474"/>
      <c r="K26" s="474"/>
      <c r="L26" s="125"/>
      <c r="M26" s="98"/>
    </row>
    <row r="27" spans="1:14" ht="20.25" customHeight="1">
      <c r="A27" s="1564" t="s">
        <v>748</v>
      </c>
      <c r="B27" s="1565"/>
      <c r="C27" s="1566"/>
      <c r="D27" s="1504" t="s">
        <v>749</v>
      </c>
      <c r="E27" s="1553"/>
      <c r="F27" s="1505"/>
      <c r="G27" s="525"/>
      <c r="H27" s="518"/>
      <c r="I27" s="518"/>
      <c r="J27" s="518"/>
      <c r="K27" s="518"/>
      <c r="L27" s="244"/>
      <c r="M27" s="101"/>
      <c r="N27" s="102"/>
    </row>
    <row r="28" spans="1:14" s="512" customFormat="1" ht="24" customHeight="1">
      <c r="A28" s="517" t="s">
        <v>724</v>
      </c>
      <c r="B28" s="1504" t="s">
        <v>745</v>
      </c>
      <c r="C28" s="1505"/>
      <c r="D28" s="517" t="s">
        <v>724</v>
      </c>
      <c r="E28" s="1562" t="s">
        <v>745</v>
      </c>
      <c r="F28" s="1563"/>
      <c r="G28" s="526"/>
      <c r="H28" s="522"/>
      <c r="I28" s="522"/>
      <c r="J28" s="527"/>
      <c r="K28" s="527"/>
      <c r="L28" s="112"/>
      <c r="M28" s="113"/>
      <c r="N28" s="114"/>
    </row>
    <row r="29" spans="1:14" s="485" customFormat="1" ht="21" customHeight="1">
      <c r="A29" s="1026">
        <v>187</v>
      </c>
      <c r="B29" s="1289">
        <v>144479500</v>
      </c>
      <c r="C29" s="1290"/>
      <c r="D29" s="1027">
        <v>12</v>
      </c>
      <c r="E29" s="1567">
        <v>5293713</v>
      </c>
      <c r="F29" s="1568"/>
      <c r="G29" s="491"/>
      <c r="H29" s="530"/>
      <c r="I29" s="530"/>
      <c r="J29" s="531"/>
      <c r="K29" s="488"/>
      <c r="L29" s="112"/>
      <c r="M29" s="113"/>
      <c r="N29" s="114"/>
    </row>
    <row r="30" spans="1:14" s="485" customFormat="1" ht="21" customHeight="1">
      <c r="A30" s="656">
        <v>177</v>
      </c>
      <c r="B30" s="1554">
        <v>136490006</v>
      </c>
      <c r="C30" s="1555"/>
      <c r="D30" s="657">
        <v>11</v>
      </c>
      <c r="E30" s="1558">
        <v>4706244</v>
      </c>
      <c r="F30" s="1559"/>
      <c r="G30" s="491"/>
      <c r="H30" s="530"/>
      <c r="I30" s="530"/>
      <c r="J30" s="531"/>
      <c r="K30" s="488"/>
      <c r="L30" s="112"/>
      <c r="M30" s="113"/>
      <c r="N30" s="114"/>
    </row>
    <row r="31" spans="1:14" s="485" customFormat="1" ht="21" customHeight="1">
      <c r="A31" s="718">
        <v>180</v>
      </c>
      <c r="B31" s="1296">
        <v>138827906</v>
      </c>
      <c r="C31" s="1297"/>
      <c r="D31" s="722">
        <v>10</v>
      </c>
      <c r="E31" s="1294">
        <v>4338511</v>
      </c>
      <c r="F31" s="1295"/>
      <c r="G31" s="491"/>
      <c r="H31" s="530"/>
      <c r="I31" s="530"/>
      <c r="J31" s="660"/>
      <c r="K31" s="520"/>
      <c r="L31" s="112"/>
      <c r="M31" s="113"/>
      <c r="N31" s="114"/>
    </row>
    <row r="32" spans="1:14" s="485" customFormat="1" ht="21" customHeight="1">
      <c r="A32" s="718">
        <v>175</v>
      </c>
      <c r="B32" s="1296">
        <v>132104400</v>
      </c>
      <c r="C32" s="1297"/>
      <c r="D32" s="722">
        <v>4</v>
      </c>
      <c r="E32" s="1294">
        <v>1702813</v>
      </c>
      <c r="F32" s="1295"/>
      <c r="G32" s="893"/>
      <c r="H32" s="530"/>
      <c r="I32" s="530"/>
      <c r="J32" s="531"/>
      <c r="K32" s="488"/>
      <c r="L32" s="112"/>
      <c r="M32" s="113"/>
      <c r="N32" s="114"/>
    </row>
    <row r="33" spans="1:14" s="532" customFormat="1" ht="21" customHeight="1">
      <c r="A33" s="718">
        <v>164</v>
      </c>
      <c r="B33" s="1296">
        <v>124669092</v>
      </c>
      <c r="C33" s="1297"/>
      <c r="D33" s="722">
        <v>5</v>
      </c>
      <c r="E33" s="1294">
        <v>1971350</v>
      </c>
      <c r="F33" s="1295"/>
      <c r="G33" s="893"/>
      <c r="H33" s="530"/>
      <c r="I33" s="530"/>
      <c r="J33" s="531"/>
      <c r="K33" s="491"/>
      <c r="L33" s="245"/>
      <c r="M33" s="246"/>
      <c r="N33" s="371"/>
    </row>
    <row r="34" spans="1:14" s="532" customFormat="1" ht="21" customHeight="1">
      <c r="A34" s="1028">
        <v>164</v>
      </c>
      <c r="B34" s="1303">
        <v>124566108</v>
      </c>
      <c r="C34" s="1304"/>
      <c r="D34" s="1029">
        <v>5</v>
      </c>
      <c r="E34" s="1301">
        <v>1899784</v>
      </c>
      <c r="F34" s="1302"/>
      <c r="G34" s="893"/>
      <c r="H34" s="530"/>
      <c r="I34" s="530"/>
      <c r="J34" s="531"/>
      <c r="K34" s="491"/>
      <c r="L34" s="245"/>
      <c r="M34" s="246"/>
      <c r="N34" s="371"/>
    </row>
    <row r="35" spans="1:14" ht="23.25" customHeight="1">
      <c r="A35" s="124" t="s">
        <v>752</v>
      </c>
      <c r="J35" s="481" t="s">
        <v>742</v>
      </c>
      <c r="K35" s="124"/>
    </row>
    <row r="36" spans="1:14" ht="21" customHeight="1">
      <c r="A36" s="124" t="s">
        <v>753</v>
      </c>
    </row>
    <row r="37" spans="1:14" ht="21" customHeight="1">
      <c r="A37" s="124" t="s">
        <v>754</v>
      </c>
    </row>
    <row r="38" spans="1:14" ht="21" customHeight="1">
      <c r="A38" s="124" t="s">
        <v>755</v>
      </c>
    </row>
    <row r="39" spans="1:14" ht="21" customHeight="1"/>
    <row r="40" spans="1:14" ht="21" customHeight="1"/>
  </sheetData>
  <mergeCells count="69">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 ref="I22:J22"/>
    <mergeCell ref="I21:J21"/>
    <mergeCell ref="I20:J20"/>
    <mergeCell ref="H10:I10"/>
    <mergeCell ref="C24:D24"/>
    <mergeCell ref="F24:G24"/>
    <mergeCell ref="I24:J24"/>
    <mergeCell ref="I19:J19"/>
    <mergeCell ref="C21:D21"/>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F7:G7"/>
    <mergeCell ref="C19:D19"/>
    <mergeCell ref="C20:D20"/>
    <mergeCell ref="I18:J18"/>
    <mergeCell ref="C18:D18"/>
    <mergeCell ref="F18:G18"/>
    <mergeCell ref="F19:G19"/>
    <mergeCell ref="B32:C32"/>
    <mergeCell ref="B31:C31"/>
    <mergeCell ref="B30:C30"/>
    <mergeCell ref="B29:C29"/>
    <mergeCell ref="B28:C28"/>
    <mergeCell ref="H4:I4"/>
    <mergeCell ref="F4:G4"/>
    <mergeCell ref="D4:E4"/>
    <mergeCell ref="B4:C4"/>
    <mergeCell ref="B17:D17"/>
    <mergeCell ref="B7:C7"/>
    <mergeCell ref="B6:C6"/>
    <mergeCell ref="B5:C5"/>
    <mergeCell ref="D5:E5"/>
    <mergeCell ref="F5:G5"/>
    <mergeCell ref="H17:J17"/>
    <mergeCell ref="D6:E6"/>
    <mergeCell ref="F6:G6"/>
    <mergeCell ref="H5:I5"/>
    <mergeCell ref="H6:I6"/>
    <mergeCell ref="D7:E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13BE-485A-47BB-95AC-856AB0A1CD74}">
  <dimension ref="A1:AF38"/>
  <sheetViews>
    <sheetView view="pageBreakPreview" topLeftCell="A4" zoomScaleNormal="100" zoomScaleSheetLayoutView="100" workbookViewId="0">
      <selection activeCell="W17" sqref="W17"/>
    </sheetView>
  </sheetViews>
  <sheetFormatPr defaultRowHeight="13.5"/>
  <cols>
    <col min="1" max="4" width="4.125" style="927" customWidth="1"/>
    <col min="5" max="16" width="4" style="927" customWidth="1"/>
    <col min="17" max="18" width="4" style="928" customWidth="1"/>
    <col min="19" max="19" width="4.125" style="928" customWidth="1"/>
    <col min="20" max="22" width="4.125" style="929" customWidth="1"/>
    <col min="23" max="23" width="8.5" style="930" bestFit="1" customWidth="1"/>
    <col min="24" max="24" width="10.5" style="931" bestFit="1" customWidth="1"/>
    <col min="25" max="25" width="7.5" style="932" bestFit="1" customWidth="1"/>
    <col min="26" max="26" width="7.25" style="933" bestFit="1" customWidth="1"/>
    <col min="27" max="27" width="6" style="927" customWidth="1"/>
    <col min="28" max="31" width="8.5" style="927" bestFit="1" customWidth="1"/>
    <col min="32" max="32" width="11.625" style="927" bestFit="1" customWidth="1"/>
    <col min="33" max="16384" width="9" style="927"/>
  </cols>
  <sheetData>
    <row r="1" spans="1:26" s="124" customFormat="1" ht="28.5" customHeight="1">
      <c r="E1" s="510"/>
      <c r="F1" s="471"/>
      <c r="G1" s="471"/>
      <c r="H1" s="471"/>
      <c r="I1" s="471"/>
      <c r="K1" s="93"/>
    </row>
    <row r="2" spans="1:26" s="124" customFormat="1" ht="17.25" customHeight="1">
      <c r="A2" s="511" t="s">
        <v>1357</v>
      </c>
      <c r="E2" s="510"/>
      <c r="F2" s="471"/>
      <c r="G2" s="471"/>
      <c r="H2" s="471"/>
      <c r="I2" s="471"/>
      <c r="K2" s="93"/>
    </row>
    <row r="3" spans="1:26" ht="20.25" customHeight="1">
      <c r="Q3" s="927"/>
      <c r="R3" s="927"/>
      <c r="S3" s="927"/>
      <c r="T3" s="927"/>
      <c r="U3" s="927"/>
      <c r="V3" s="927"/>
      <c r="W3" s="927"/>
      <c r="X3" s="927"/>
      <c r="Y3" s="927"/>
      <c r="Z3" s="927"/>
    </row>
    <row r="4" spans="1:26" s="934" customFormat="1" ht="22.5" customHeight="1">
      <c r="A4" s="1589" t="s">
        <v>1341</v>
      </c>
      <c r="B4" s="1589"/>
      <c r="C4" s="1589"/>
      <c r="D4" s="1589"/>
      <c r="E4" s="1589"/>
      <c r="F4" s="1589"/>
      <c r="G4" s="1589"/>
      <c r="H4" s="1589"/>
      <c r="I4" s="1589"/>
      <c r="J4" s="1589"/>
      <c r="K4" s="1589"/>
      <c r="L4" s="1589"/>
      <c r="M4" s="1589"/>
      <c r="N4" s="1589"/>
      <c r="O4" s="1589"/>
      <c r="P4" s="1589"/>
      <c r="Q4" s="1589"/>
      <c r="R4" s="1589"/>
      <c r="S4" s="1589"/>
      <c r="T4" s="1589"/>
      <c r="U4" s="1589"/>
      <c r="V4" s="1589"/>
      <c r="Y4" s="935"/>
      <c r="Z4" s="936"/>
    </row>
    <row r="5" spans="1:26" ht="18" customHeight="1">
      <c r="A5" s="1590"/>
      <c r="B5" s="1591"/>
      <c r="C5" s="1594" t="s">
        <v>1342</v>
      </c>
      <c r="D5" s="1595"/>
      <c r="E5" s="1598" t="s">
        <v>1343</v>
      </c>
      <c r="F5" s="1599"/>
      <c r="G5" s="1599"/>
      <c r="H5" s="1599"/>
      <c r="I5" s="1599"/>
      <c r="J5" s="1599"/>
      <c r="K5" s="1599"/>
      <c r="L5" s="1599"/>
      <c r="M5" s="1599"/>
      <c r="N5" s="1599"/>
      <c r="O5" s="1599"/>
      <c r="P5" s="1599"/>
      <c r="Q5" s="1599"/>
      <c r="R5" s="1599"/>
      <c r="S5" s="1599"/>
      <c r="T5" s="1600"/>
      <c r="U5" s="1601" t="s">
        <v>1344</v>
      </c>
      <c r="V5" s="1602"/>
    </row>
    <row r="6" spans="1:26" ht="18" customHeight="1">
      <c r="A6" s="1592"/>
      <c r="B6" s="1593"/>
      <c r="C6" s="1596"/>
      <c r="D6" s="1597"/>
      <c r="E6" s="1605" t="s">
        <v>1345</v>
      </c>
      <c r="F6" s="1606"/>
      <c r="G6" s="1605" t="s">
        <v>1346</v>
      </c>
      <c r="H6" s="1606"/>
      <c r="I6" s="1605" t="s">
        <v>1347</v>
      </c>
      <c r="J6" s="1606"/>
      <c r="K6" s="1605" t="s">
        <v>1348</v>
      </c>
      <c r="L6" s="1606"/>
      <c r="M6" s="1605" t="s">
        <v>1349</v>
      </c>
      <c r="N6" s="1606"/>
      <c r="O6" s="1605" t="s">
        <v>1350</v>
      </c>
      <c r="P6" s="1606"/>
      <c r="Q6" s="1605" t="s">
        <v>1351</v>
      </c>
      <c r="R6" s="1606"/>
      <c r="S6" s="1605" t="s">
        <v>1352</v>
      </c>
      <c r="T6" s="1606"/>
      <c r="U6" s="1603"/>
      <c r="V6" s="1604"/>
    </row>
    <row r="7" spans="1:26" s="937" customFormat="1" ht="18" customHeight="1">
      <c r="A7" s="1575" t="s">
        <v>1056</v>
      </c>
      <c r="B7" s="1576"/>
      <c r="C7" s="1579">
        <v>17495</v>
      </c>
      <c r="D7" s="1580"/>
      <c r="E7" s="1581">
        <v>431</v>
      </c>
      <c r="F7" s="1582"/>
      <c r="G7" s="1581">
        <v>444</v>
      </c>
      <c r="H7" s="1582"/>
      <c r="I7" s="1581">
        <v>485</v>
      </c>
      <c r="J7" s="1582"/>
      <c r="K7" s="1581">
        <v>403</v>
      </c>
      <c r="L7" s="1582"/>
      <c r="M7" s="1581">
        <v>266</v>
      </c>
      <c r="N7" s="1582"/>
      <c r="O7" s="1581">
        <v>269</v>
      </c>
      <c r="P7" s="1582"/>
      <c r="Q7" s="1581">
        <v>241</v>
      </c>
      <c r="R7" s="1582"/>
      <c r="S7" s="1581">
        <v>2539</v>
      </c>
      <c r="T7" s="1582"/>
      <c r="U7" s="1583">
        <f>S7/C7</f>
        <v>0.14512717919405543</v>
      </c>
      <c r="V7" s="1584"/>
    </row>
    <row r="8" spans="1:26" s="938" customFormat="1" ht="18" customHeight="1">
      <c r="A8" s="1577"/>
      <c r="B8" s="1578"/>
      <c r="C8" s="1569"/>
      <c r="D8" s="1570"/>
      <c r="E8" s="1569">
        <v>-437</v>
      </c>
      <c r="F8" s="1570"/>
      <c r="G8" s="1569">
        <v>-455</v>
      </c>
      <c r="H8" s="1570"/>
      <c r="I8" s="1569">
        <v>-490</v>
      </c>
      <c r="J8" s="1570"/>
      <c r="K8" s="1569">
        <v>-423</v>
      </c>
      <c r="L8" s="1570"/>
      <c r="M8" s="1569">
        <v>-271</v>
      </c>
      <c r="N8" s="1570"/>
      <c r="O8" s="1569">
        <v>-273</v>
      </c>
      <c r="P8" s="1570"/>
      <c r="Q8" s="1569">
        <v>-249</v>
      </c>
      <c r="R8" s="1570"/>
      <c r="S8" s="1571">
        <v>-2598</v>
      </c>
      <c r="T8" s="1572"/>
      <c r="U8" s="1569"/>
      <c r="V8" s="1570"/>
    </row>
    <row r="9" spans="1:26" s="937" customFormat="1" ht="18" customHeight="1">
      <c r="A9" s="1575" t="s">
        <v>1079</v>
      </c>
      <c r="B9" s="1576"/>
      <c r="C9" s="1587">
        <v>17868</v>
      </c>
      <c r="D9" s="1588"/>
      <c r="E9" s="1581">
        <v>405</v>
      </c>
      <c r="F9" s="1582"/>
      <c r="G9" s="1581">
        <v>469</v>
      </c>
      <c r="H9" s="1582"/>
      <c r="I9" s="1581">
        <v>502</v>
      </c>
      <c r="J9" s="1582"/>
      <c r="K9" s="1581">
        <v>416</v>
      </c>
      <c r="L9" s="1582"/>
      <c r="M9" s="1581">
        <v>267</v>
      </c>
      <c r="N9" s="1582"/>
      <c r="O9" s="1581">
        <v>317</v>
      </c>
      <c r="P9" s="1582"/>
      <c r="Q9" s="1581">
        <v>245</v>
      </c>
      <c r="R9" s="1582"/>
      <c r="S9" s="1581">
        <v>2621</v>
      </c>
      <c r="T9" s="1582"/>
      <c r="U9" s="1583">
        <f>S9/C9</f>
        <v>0.14668681441683457</v>
      </c>
      <c r="V9" s="1584"/>
    </row>
    <row r="10" spans="1:26" s="938" customFormat="1" ht="18" customHeight="1">
      <c r="A10" s="1577"/>
      <c r="B10" s="1578"/>
      <c r="C10" s="1569"/>
      <c r="D10" s="1570"/>
      <c r="E10" s="1569">
        <v>-413</v>
      </c>
      <c r="F10" s="1570"/>
      <c r="G10" s="1569">
        <v>-481</v>
      </c>
      <c r="H10" s="1570"/>
      <c r="I10" s="1569">
        <v>-507</v>
      </c>
      <c r="J10" s="1570"/>
      <c r="K10" s="1569">
        <v>-430</v>
      </c>
      <c r="L10" s="1570"/>
      <c r="M10" s="1569">
        <v>-272</v>
      </c>
      <c r="N10" s="1570"/>
      <c r="O10" s="1569">
        <v>-324</v>
      </c>
      <c r="P10" s="1570"/>
      <c r="Q10" s="1569">
        <v>-252</v>
      </c>
      <c r="R10" s="1570"/>
      <c r="S10" s="1571">
        <v>-2679</v>
      </c>
      <c r="T10" s="1572"/>
      <c r="U10" s="1569"/>
      <c r="V10" s="1570"/>
    </row>
    <row r="11" spans="1:26" s="937" customFormat="1" ht="18" customHeight="1">
      <c r="A11" s="1575" t="s">
        <v>1154</v>
      </c>
      <c r="B11" s="1576"/>
      <c r="C11" s="1579">
        <v>18144</v>
      </c>
      <c r="D11" s="1580"/>
      <c r="E11" s="1581">
        <v>436</v>
      </c>
      <c r="F11" s="1582"/>
      <c r="G11" s="1581">
        <v>464</v>
      </c>
      <c r="H11" s="1582"/>
      <c r="I11" s="1581">
        <v>514</v>
      </c>
      <c r="J11" s="1582"/>
      <c r="K11" s="1581">
        <v>435</v>
      </c>
      <c r="L11" s="1582"/>
      <c r="M11" s="1581">
        <v>340</v>
      </c>
      <c r="N11" s="1582"/>
      <c r="O11" s="1581">
        <v>368</v>
      </c>
      <c r="P11" s="1582"/>
      <c r="Q11" s="1581">
        <v>238</v>
      </c>
      <c r="R11" s="1582"/>
      <c r="S11" s="1581">
        <v>2795</v>
      </c>
      <c r="T11" s="1582"/>
      <c r="U11" s="1585">
        <f>S11/C11</f>
        <v>0.15404541446208111</v>
      </c>
      <c r="V11" s="1586"/>
    </row>
    <row r="12" spans="1:26" s="938" customFormat="1" ht="18" customHeight="1">
      <c r="A12" s="1577"/>
      <c r="B12" s="1578"/>
      <c r="C12" s="1569"/>
      <c r="D12" s="1570"/>
      <c r="E12" s="1569">
        <v>-442</v>
      </c>
      <c r="F12" s="1570"/>
      <c r="G12" s="1569">
        <v>-481</v>
      </c>
      <c r="H12" s="1570"/>
      <c r="I12" s="1569">
        <v>-520</v>
      </c>
      <c r="J12" s="1570"/>
      <c r="K12" s="1569">
        <v>-445</v>
      </c>
      <c r="L12" s="1570"/>
      <c r="M12" s="1569">
        <v>-346</v>
      </c>
      <c r="N12" s="1570"/>
      <c r="O12" s="1569">
        <v>-375</v>
      </c>
      <c r="P12" s="1570"/>
      <c r="Q12" s="1569">
        <v>-246</v>
      </c>
      <c r="R12" s="1570"/>
      <c r="S12" s="1571">
        <v>-2855</v>
      </c>
      <c r="T12" s="1572"/>
      <c r="U12" s="1569"/>
      <c r="V12" s="1570"/>
    </row>
    <row r="13" spans="1:26" s="937" customFormat="1" ht="18" customHeight="1">
      <c r="A13" s="1575" t="s">
        <v>1145</v>
      </c>
      <c r="B13" s="1576"/>
      <c r="C13" s="1579">
        <v>18400</v>
      </c>
      <c r="D13" s="1580"/>
      <c r="E13" s="1581">
        <v>440</v>
      </c>
      <c r="F13" s="1582"/>
      <c r="G13" s="1581">
        <v>515</v>
      </c>
      <c r="H13" s="1582"/>
      <c r="I13" s="1581">
        <v>555</v>
      </c>
      <c r="J13" s="1582"/>
      <c r="K13" s="1581">
        <v>422</v>
      </c>
      <c r="L13" s="1582"/>
      <c r="M13" s="1581">
        <v>309</v>
      </c>
      <c r="N13" s="1582"/>
      <c r="O13" s="1581">
        <v>362</v>
      </c>
      <c r="P13" s="1582"/>
      <c r="Q13" s="1581">
        <v>269</v>
      </c>
      <c r="R13" s="1582"/>
      <c r="S13" s="1581">
        <v>2872</v>
      </c>
      <c r="T13" s="1582"/>
      <c r="U13" s="1583">
        <f>S13/C13</f>
        <v>0.15608695652173912</v>
      </c>
      <c r="V13" s="1584"/>
    </row>
    <row r="14" spans="1:26" s="938" customFormat="1" ht="19.5" customHeight="1">
      <c r="A14" s="1577"/>
      <c r="B14" s="1578"/>
      <c r="C14" s="1569"/>
      <c r="D14" s="1570"/>
      <c r="E14" s="1569">
        <v>-444</v>
      </c>
      <c r="F14" s="1570"/>
      <c r="G14" s="1569">
        <v>-533</v>
      </c>
      <c r="H14" s="1570"/>
      <c r="I14" s="1569">
        <v>-558</v>
      </c>
      <c r="J14" s="1570"/>
      <c r="K14" s="1569">
        <v>-434</v>
      </c>
      <c r="L14" s="1570"/>
      <c r="M14" s="1569">
        <v>-315</v>
      </c>
      <c r="N14" s="1570"/>
      <c r="O14" s="1569">
        <v>-371</v>
      </c>
      <c r="P14" s="1570"/>
      <c r="Q14" s="1569">
        <v>-278</v>
      </c>
      <c r="R14" s="1570"/>
      <c r="S14" s="1571">
        <v>-2933</v>
      </c>
      <c r="T14" s="1572"/>
      <c r="U14" s="1569"/>
      <c r="V14" s="1570"/>
    </row>
    <row r="15" spans="1:26" s="937" customFormat="1" ht="18" customHeight="1">
      <c r="A15" s="1575" t="s">
        <v>1272</v>
      </c>
      <c r="B15" s="1576"/>
      <c r="C15" s="1579">
        <v>18607</v>
      </c>
      <c r="D15" s="1580"/>
      <c r="E15" s="1581">
        <v>455</v>
      </c>
      <c r="F15" s="1582"/>
      <c r="G15" s="1581">
        <v>558</v>
      </c>
      <c r="H15" s="1582"/>
      <c r="I15" s="1581">
        <v>596</v>
      </c>
      <c r="J15" s="1582"/>
      <c r="K15" s="1581">
        <v>429</v>
      </c>
      <c r="L15" s="1582"/>
      <c r="M15" s="1581">
        <v>335</v>
      </c>
      <c r="N15" s="1582"/>
      <c r="O15" s="1581">
        <v>371</v>
      </c>
      <c r="P15" s="1582"/>
      <c r="Q15" s="1581">
        <v>254</v>
      </c>
      <c r="R15" s="1582"/>
      <c r="S15" s="1581">
        <f t="shared" ref="S15" si="0">SUM(E15:R15)</f>
        <v>2998</v>
      </c>
      <c r="T15" s="1582"/>
      <c r="U15" s="1583">
        <f>S15/C15</f>
        <v>0.16112215832751114</v>
      </c>
      <c r="V15" s="1584"/>
    </row>
    <row r="16" spans="1:26" s="938" customFormat="1" ht="18" customHeight="1">
      <c r="A16" s="1577"/>
      <c r="B16" s="1578"/>
      <c r="C16" s="1569"/>
      <c r="D16" s="1570"/>
      <c r="E16" s="1569">
        <v>-462</v>
      </c>
      <c r="F16" s="1570"/>
      <c r="G16" s="1569">
        <v>-573</v>
      </c>
      <c r="H16" s="1570"/>
      <c r="I16" s="1569">
        <v>-599</v>
      </c>
      <c r="J16" s="1570"/>
      <c r="K16" s="1569">
        <v>-441</v>
      </c>
      <c r="L16" s="1570"/>
      <c r="M16" s="1569">
        <v>-342</v>
      </c>
      <c r="N16" s="1570"/>
      <c r="O16" s="1569">
        <v>-383</v>
      </c>
      <c r="P16" s="1570"/>
      <c r="Q16" s="1569">
        <v>-263</v>
      </c>
      <c r="R16" s="1570"/>
      <c r="S16" s="1571">
        <f t="shared" ref="S16" si="1">SUM(E16:R16)</f>
        <v>-3063</v>
      </c>
      <c r="T16" s="1572"/>
      <c r="U16" s="1569"/>
      <c r="V16" s="1570"/>
    </row>
    <row r="17" spans="1:32" ht="22.5" customHeight="1">
      <c r="A17" s="1573" t="s">
        <v>1353</v>
      </c>
      <c r="B17" s="1573"/>
      <c r="C17" s="1573"/>
      <c r="D17" s="1573"/>
      <c r="E17" s="1573"/>
      <c r="F17" s="1573"/>
      <c r="G17" s="1573"/>
      <c r="H17" s="1573"/>
      <c r="I17" s="1573"/>
      <c r="J17" s="1573"/>
      <c r="K17" s="1573"/>
      <c r="L17" s="1573"/>
      <c r="M17" s="1573"/>
      <c r="N17" s="1573"/>
      <c r="O17" s="1573"/>
      <c r="P17" s="1573"/>
      <c r="Q17" s="1573"/>
      <c r="R17" s="1573"/>
      <c r="S17" s="1573"/>
      <c r="T17" s="1573"/>
      <c r="U17" s="1573"/>
      <c r="V17" s="1573"/>
    </row>
    <row r="18" spans="1:32" s="930" customFormat="1" ht="36" customHeight="1">
      <c r="A18" s="1574" t="s">
        <v>1354</v>
      </c>
      <c r="B18" s="1574"/>
      <c r="C18" s="1574"/>
      <c r="D18" s="1574"/>
      <c r="E18" s="1574"/>
      <c r="F18" s="1574"/>
      <c r="G18" s="1574"/>
      <c r="H18" s="1574"/>
      <c r="I18" s="1574"/>
      <c r="J18" s="1574"/>
      <c r="K18" s="1574"/>
      <c r="L18" s="1574"/>
      <c r="M18" s="1574"/>
      <c r="N18" s="1574"/>
      <c r="O18" s="1574"/>
      <c r="P18" s="1574"/>
      <c r="Q18" s="1574"/>
      <c r="R18" s="1574"/>
      <c r="S18" s="1574"/>
      <c r="T18" s="1574"/>
      <c r="U18" s="1574"/>
      <c r="V18" s="1574"/>
      <c r="X18" s="931"/>
      <c r="Y18" s="932"/>
      <c r="Z18" s="933"/>
      <c r="AA18" s="927"/>
    </row>
    <row r="19" spans="1:32" s="930" customFormat="1" ht="22.5" customHeight="1">
      <c r="A19" s="939"/>
      <c r="B19" s="939"/>
      <c r="C19" s="939"/>
      <c r="D19" s="939"/>
      <c r="E19" s="939"/>
      <c r="F19" s="939"/>
      <c r="G19" s="939"/>
      <c r="H19" s="939"/>
      <c r="I19" s="939"/>
      <c r="J19" s="939"/>
      <c r="K19" s="939"/>
      <c r="L19" s="939"/>
      <c r="M19" s="939"/>
      <c r="N19" s="939"/>
      <c r="O19" s="939"/>
      <c r="P19" s="939"/>
      <c r="Q19" s="939"/>
      <c r="R19" s="939"/>
      <c r="S19" s="939"/>
      <c r="T19" s="939"/>
      <c r="U19" s="939"/>
      <c r="V19" s="939"/>
      <c r="W19" s="940"/>
      <c r="X19" s="941"/>
      <c r="Y19" s="942"/>
      <c r="Z19" s="943"/>
      <c r="AA19" s="944"/>
      <c r="AB19" s="927"/>
      <c r="AC19" s="927"/>
      <c r="AD19" s="927"/>
      <c r="AE19" s="927"/>
      <c r="AF19" s="927"/>
    </row>
    <row r="20" spans="1:32" s="930" customFormat="1" ht="22.5" customHeight="1">
      <c r="A20" s="945"/>
      <c r="B20" s="945"/>
      <c r="C20" s="946"/>
      <c r="D20" s="946"/>
      <c r="E20" s="946"/>
      <c r="F20" s="946"/>
      <c r="G20" s="946"/>
      <c r="H20" s="946"/>
      <c r="I20" s="946"/>
      <c r="J20" s="946"/>
      <c r="K20" s="946"/>
      <c r="L20" s="946"/>
      <c r="M20" s="946"/>
      <c r="N20" s="946"/>
      <c r="O20" s="946"/>
      <c r="P20" s="946"/>
      <c r="Q20" s="947"/>
      <c r="R20" s="947"/>
      <c r="S20" s="947"/>
      <c r="T20" s="948"/>
      <c r="U20" s="948"/>
      <c r="V20" s="948"/>
      <c r="W20" s="940"/>
      <c r="X20" s="941"/>
      <c r="Y20" s="942"/>
      <c r="Z20" s="943"/>
      <c r="AA20" s="949"/>
      <c r="AB20" s="927"/>
      <c r="AC20" s="927"/>
      <c r="AD20" s="927"/>
      <c r="AE20" s="927"/>
      <c r="AF20" s="927"/>
    </row>
    <row r="21" spans="1:32" ht="22.5" customHeight="1">
      <c r="A21" s="950"/>
      <c r="B21" s="950"/>
      <c r="W21" s="951"/>
      <c r="X21" s="952"/>
      <c r="Y21" s="953"/>
      <c r="Z21" s="953"/>
      <c r="AA21" s="954"/>
      <c r="AB21" s="955"/>
      <c r="AC21" s="955"/>
      <c r="AD21" s="955"/>
      <c r="AE21" s="955"/>
      <c r="AF21" s="955"/>
    </row>
    <row r="22" spans="1:32" ht="22.5" customHeight="1">
      <c r="W22" s="951"/>
      <c r="X22" s="952"/>
      <c r="Y22" s="953"/>
      <c r="Z22" s="953"/>
      <c r="AA22" s="954"/>
      <c r="AB22" s="955"/>
      <c r="AC22" s="955"/>
      <c r="AD22" s="955"/>
      <c r="AE22" s="955"/>
      <c r="AF22" s="955"/>
    </row>
    <row r="23" spans="1:32" ht="22.5" customHeight="1">
      <c r="W23" s="951"/>
      <c r="X23" s="952"/>
      <c r="Y23" s="953"/>
      <c r="Z23" s="953"/>
      <c r="AA23" s="954"/>
      <c r="AB23" s="955"/>
      <c r="AC23" s="955"/>
      <c r="AD23" s="955"/>
      <c r="AE23" s="955"/>
      <c r="AF23" s="955"/>
    </row>
    <row r="24" spans="1:32" ht="22.5" customHeight="1">
      <c r="W24" s="951"/>
      <c r="X24" s="952"/>
      <c r="Y24" s="953"/>
      <c r="Z24" s="953"/>
      <c r="AA24" s="954"/>
      <c r="AB24" s="955"/>
      <c r="AC24" s="955"/>
      <c r="AD24" s="955"/>
      <c r="AE24" s="955"/>
      <c r="AF24" s="955"/>
    </row>
    <row r="25" spans="1:32" ht="22.5" customHeight="1">
      <c r="W25" s="951"/>
      <c r="X25" s="952"/>
      <c r="Y25" s="953"/>
      <c r="Z25" s="953"/>
      <c r="AA25" s="954"/>
      <c r="AB25" s="955"/>
      <c r="AC25" s="955"/>
      <c r="AD25" s="955"/>
      <c r="AE25" s="955"/>
      <c r="AF25" s="955"/>
    </row>
    <row r="26" spans="1:32" ht="22.5" customHeight="1"/>
    <row r="27" spans="1:32" ht="22.5" customHeight="1"/>
    <row r="28" spans="1:32" ht="22.5" customHeight="1"/>
    <row r="29" spans="1:32" ht="22.5" customHeight="1"/>
    <row r="30" spans="1:32" ht="22.5" customHeight="1"/>
    <row r="31" spans="1:32" ht="22.5" customHeight="1"/>
    <row r="32" spans="1:32" ht="22.5" customHeight="1"/>
    <row r="33" ht="22.5" customHeight="1"/>
    <row r="34" ht="22.5" customHeight="1"/>
    <row r="35" ht="22.5" customHeight="1"/>
    <row r="36" ht="22.5" customHeight="1"/>
    <row r="37" ht="22.5" customHeight="1"/>
    <row r="38" ht="22.5" customHeight="1"/>
  </sheetData>
  <mergeCells count="120">
    <mergeCell ref="A4:V4"/>
    <mergeCell ref="A5:B6"/>
    <mergeCell ref="C5:D6"/>
    <mergeCell ref="E5:T5"/>
    <mergeCell ref="U5:V6"/>
    <mergeCell ref="E6:F6"/>
    <mergeCell ref="G6:H6"/>
    <mergeCell ref="I6:J6"/>
    <mergeCell ref="K7:L7"/>
    <mergeCell ref="M7:N7"/>
    <mergeCell ref="O7:P7"/>
    <mergeCell ref="Q7:R7"/>
    <mergeCell ref="S7:T7"/>
    <mergeCell ref="U7:V7"/>
    <mergeCell ref="K6:L6"/>
    <mergeCell ref="M6:N6"/>
    <mergeCell ref="O6:P6"/>
    <mergeCell ref="Q6:R6"/>
    <mergeCell ref="S6:T6"/>
    <mergeCell ref="O8:P8"/>
    <mergeCell ref="Q8:R8"/>
    <mergeCell ref="S8:T8"/>
    <mergeCell ref="U8:V8"/>
    <mergeCell ref="A9:B10"/>
    <mergeCell ref="C9:D9"/>
    <mergeCell ref="E9:F9"/>
    <mergeCell ref="G9:H9"/>
    <mergeCell ref="I9:J9"/>
    <mergeCell ref="K9:L9"/>
    <mergeCell ref="C8:D8"/>
    <mergeCell ref="E8:F8"/>
    <mergeCell ref="G8:H8"/>
    <mergeCell ref="I8:J8"/>
    <mergeCell ref="K8:L8"/>
    <mergeCell ref="M8:N8"/>
    <mergeCell ref="A7:B8"/>
    <mergeCell ref="C7:D7"/>
    <mergeCell ref="E7:F7"/>
    <mergeCell ref="G7:H7"/>
    <mergeCell ref="I7:J7"/>
    <mergeCell ref="M9:N9"/>
    <mergeCell ref="O9:P9"/>
    <mergeCell ref="Q9:R9"/>
    <mergeCell ref="S9:T9"/>
    <mergeCell ref="U9:V9"/>
    <mergeCell ref="C10:D10"/>
    <mergeCell ref="E10:F10"/>
    <mergeCell ref="G10:H10"/>
    <mergeCell ref="I10:J10"/>
    <mergeCell ref="K10:L10"/>
    <mergeCell ref="K11:L11"/>
    <mergeCell ref="M11:N11"/>
    <mergeCell ref="O11:P11"/>
    <mergeCell ref="Q11:R11"/>
    <mergeCell ref="S11:T11"/>
    <mergeCell ref="U11:V11"/>
    <mergeCell ref="M10:N10"/>
    <mergeCell ref="O10:P10"/>
    <mergeCell ref="Q10:R10"/>
    <mergeCell ref="S10:T10"/>
    <mergeCell ref="U10:V10"/>
    <mergeCell ref="O12:P12"/>
    <mergeCell ref="Q12:R12"/>
    <mergeCell ref="S12:T12"/>
    <mergeCell ref="U12:V12"/>
    <mergeCell ref="A13:B14"/>
    <mergeCell ref="C13:D13"/>
    <mergeCell ref="E13:F13"/>
    <mergeCell ref="G13:H13"/>
    <mergeCell ref="I13:J13"/>
    <mergeCell ref="K13:L13"/>
    <mergeCell ref="C12:D12"/>
    <mergeCell ref="E12:F12"/>
    <mergeCell ref="G12:H12"/>
    <mergeCell ref="I12:J12"/>
    <mergeCell ref="K12:L12"/>
    <mergeCell ref="M12:N12"/>
    <mergeCell ref="A11:B12"/>
    <mergeCell ref="C11:D11"/>
    <mergeCell ref="E11:F11"/>
    <mergeCell ref="G11:H11"/>
    <mergeCell ref="I11:J11"/>
    <mergeCell ref="M13:N13"/>
    <mergeCell ref="O13:P13"/>
    <mergeCell ref="Q13:R13"/>
    <mergeCell ref="S13:T13"/>
    <mergeCell ref="U13:V13"/>
    <mergeCell ref="C14:D14"/>
    <mergeCell ref="E14:F14"/>
    <mergeCell ref="G14:H14"/>
    <mergeCell ref="I14:J14"/>
    <mergeCell ref="K14:L14"/>
    <mergeCell ref="K15:L15"/>
    <mergeCell ref="M15:N15"/>
    <mergeCell ref="O15:P15"/>
    <mergeCell ref="Q15:R15"/>
    <mergeCell ref="S15:T15"/>
    <mergeCell ref="U15:V15"/>
    <mergeCell ref="M14:N14"/>
    <mergeCell ref="O14:P14"/>
    <mergeCell ref="Q14:R14"/>
    <mergeCell ref="S14:T14"/>
    <mergeCell ref="U14:V14"/>
    <mergeCell ref="O16:P16"/>
    <mergeCell ref="Q16:R16"/>
    <mergeCell ref="S16:T16"/>
    <mergeCell ref="U16:V16"/>
    <mergeCell ref="A17:V17"/>
    <mergeCell ref="A18:V18"/>
    <mergeCell ref="C16:D16"/>
    <mergeCell ref="E16:F16"/>
    <mergeCell ref="G16:H16"/>
    <mergeCell ref="I16:J16"/>
    <mergeCell ref="K16:L16"/>
    <mergeCell ref="M16:N16"/>
    <mergeCell ref="A15:B16"/>
    <mergeCell ref="C15:D15"/>
    <mergeCell ref="E15:F15"/>
    <mergeCell ref="G15:H15"/>
    <mergeCell ref="I15:J15"/>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U43"/>
  <sheetViews>
    <sheetView view="pageBreakPreview" topLeftCell="A22" zoomScaleNormal="100" zoomScaleSheetLayoutView="100" workbookViewId="0">
      <selection activeCell="D38" sqref="D38:E38"/>
    </sheetView>
  </sheetViews>
  <sheetFormatPr defaultRowHeight="13.5"/>
  <cols>
    <col min="1" max="1" width="9.5" style="124" customWidth="1"/>
    <col min="2" max="2" width="2.625" style="124" customWidth="1"/>
    <col min="3" max="3" width="5.625" style="124" customWidth="1"/>
    <col min="4" max="4" width="6.625" style="124" customWidth="1"/>
    <col min="5" max="6" width="3.625" style="124" customWidth="1"/>
    <col min="7" max="7" width="6.625" style="124" customWidth="1"/>
    <col min="8" max="8" width="6.625" style="510" customWidth="1"/>
    <col min="9" max="10" width="3.125" style="510" customWidth="1"/>
    <col min="11" max="11" width="6.625" style="471" customWidth="1"/>
    <col min="12" max="12" width="5.625" style="471" customWidth="1"/>
    <col min="13" max="14" width="2.625" style="471" customWidth="1"/>
    <col min="15" max="15" width="6.625" style="471" customWidth="1"/>
    <col min="16" max="16" width="5.625" style="471" customWidth="1"/>
    <col min="17" max="17" width="6.625" style="124" customWidth="1"/>
    <col min="18" max="18" width="5.875" style="93" customWidth="1"/>
    <col min="19" max="20" width="5.625" style="124" customWidth="1"/>
    <col min="21" max="16384" width="9" style="124"/>
  </cols>
  <sheetData>
    <row r="1" spans="1:19" ht="28.5" customHeight="1">
      <c r="A1" s="124" t="s">
        <v>756</v>
      </c>
    </row>
    <row r="2" spans="1:19" ht="17.25" customHeight="1">
      <c r="A2" s="511" t="s">
        <v>757</v>
      </c>
      <c r="B2" s="511"/>
      <c r="C2" s="511"/>
    </row>
    <row r="3" spans="1:19" s="512" customFormat="1" ht="24" customHeight="1">
      <c r="A3" s="1425" t="s">
        <v>532</v>
      </c>
      <c r="B3" s="1553" t="s">
        <v>758</v>
      </c>
      <c r="C3" s="1553"/>
      <c r="D3" s="1553"/>
      <c r="E3" s="1553"/>
      <c r="F3" s="1553"/>
      <c r="G3" s="1553"/>
      <c r="H3" s="1504" t="s">
        <v>759</v>
      </c>
      <c r="I3" s="1553"/>
      <c r="J3" s="1553"/>
      <c r="K3" s="1505"/>
      <c r="L3" s="1553" t="s">
        <v>760</v>
      </c>
      <c r="M3" s="1553"/>
      <c r="N3" s="1553"/>
      <c r="O3" s="1505"/>
    </row>
    <row r="4" spans="1:19" s="512" customFormat="1" ht="24" customHeight="1">
      <c r="A4" s="1427"/>
      <c r="B4" s="1505" t="s">
        <v>87</v>
      </c>
      <c r="C4" s="1520"/>
      <c r="D4" s="957" t="s">
        <v>88</v>
      </c>
      <c r="E4" s="1504" t="s">
        <v>89</v>
      </c>
      <c r="F4" s="1505"/>
      <c r="G4" s="799" t="s">
        <v>943</v>
      </c>
      <c r="H4" s="1424" t="s">
        <v>87</v>
      </c>
      <c r="I4" s="1424"/>
      <c r="J4" s="1424" t="s">
        <v>943</v>
      </c>
      <c r="K4" s="1424"/>
      <c r="L4" s="1520" t="s">
        <v>87</v>
      </c>
      <c r="M4" s="1520"/>
      <c r="N4" s="1424" t="s">
        <v>943</v>
      </c>
      <c r="O4" s="1424"/>
    </row>
    <row r="5" spans="1:19" s="485" customFormat="1" ht="21" customHeight="1">
      <c r="A5" s="830" t="s">
        <v>1280</v>
      </c>
      <c r="B5" s="1614">
        <v>967</v>
      </c>
      <c r="C5" s="1615"/>
      <c r="D5" s="956">
        <v>495</v>
      </c>
      <c r="E5" s="1614">
        <v>472</v>
      </c>
      <c r="F5" s="1615"/>
      <c r="G5" s="681">
        <v>10.6</v>
      </c>
      <c r="H5" s="1614">
        <v>4</v>
      </c>
      <c r="I5" s="1615"/>
      <c r="J5" s="1627">
        <v>4.0999999999999996</v>
      </c>
      <c r="K5" s="1628"/>
      <c r="L5" s="1614">
        <v>1</v>
      </c>
      <c r="M5" s="1615"/>
      <c r="N5" s="1627">
        <v>1</v>
      </c>
      <c r="O5" s="1628"/>
    </row>
    <row r="6" spans="1:19" s="485" customFormat="1" ht="21" customHeight="1">
      <c r="A6" s="960" t="s">
        <v>1281</v>
      </c>
      <c r="B6" s="1296">
        <v>884</v>
      </c>
      <c r="C6" s="1297"/>
      <c r="D6" s="956">
        <v>459</v>
      </c>
      <c r="E6" s="1296">
        <v>425</v>
      </c>
      <c r="F6" s="1297"/>
      <c r="G6" s="681">
        <v>9.6999999999999993</v>
      </c>
      <c r="H6" s="1296">
        <v>1</v>
      </c>
      <c r="I6" s="1297"/>
      <c r="J6" s="1647">
        <v>1.1000000000000001</v>
      </c>
      <c r="K6" s="1648"/>
      <c r="L6" s="1296">
        <v>0</v>
      </c>
      <c r="M6" s="1297"/>
      <c r="N6" s="1647">
        <v>0</v>
      </c>
      <c r="O6" s="1648"/>
      <c r="P6" s="643"/>
    </row>
    <row r="7" spans="1:19" s="485" customFormat="1" ht="21" customHeight="1">
      <c r="A7" s="987" t="s">
        <v>1277</v>
      </c>
      <c r="B7" s="1303">
        <v>887</v>
      </c>
      <c r="C7" s="1304"/>
      <c r="D7" s="988">
        <v>491</v>
      </c>
      <c r="E7" s="1303">
        <v>396</v>
      </c>
      <c r="F7" s="1304"/>
      <c r="G7" s="989">
        <v>9.6999999999999993</v>
      </c>
      <c r="H7" s="1303">
        <v>1</v>
      </c>
      <c r="I7" s="1304"/>
      <c r="J7" s="1633">
        <v>1.1000000000000001</v>
      </c>
      <c r="K7" s="1634"/>
      <c r="L7" s="1303">
        <v>0</v>
      </c>
      <c r="M7" s="1304"/>
      <c r="N7" s="1633">
        <v>0</v>
      </c>
      <c r="O7" s="1634"/>
      <c r="P7" s="643"/>
    </row>
    <row r="8" spans="1:19" ht="23.25" customHeight="1">
      <c r="A8" s="636"/>
      <c r="B8" s="636"/>
      <c r="C8" s="636"/>
      <c r="D8" s="636"/>
      <c r="E8" s="636"/>
      <c r="F8" s="636"/>
      <c r="G8" s="637"/>
      <c r="H8" s="638"/>
      <c r="I8" s="638"/>
      <c r="J8" s="638"/>
      <c r="K8" s="639"/>
      <c r="L8" s="639"/>
      <c r="M8" s="639"/>
      <c r="N8" s="639"/>
      <c r="O8" s="636"/>
      <c r="P8" s="636"/>
      <c r="Q8" s="636"/>
      <c r="R8" s="644" t="s">
        <v>1044</v>
      </c>
    </row>
    <row r="9" spans="1:19" ht="21" customHeight="1">
      <c r="A9" s="124" t="s">
        <v>947</v>
      </c>
      <c r="G9" s="513"/>
      <c r="H9" s="488"/>
      <c r="I9" s="488"/>
      <c r="J9" s="488"/>
      <c r="K9" s="501"/>
      <c r="L9" s="501"/>
      <c r="M9" s="501"/>
      <c r="N9" s="501" t="s">
        <v>1150</v>
      </c>
      <c r="O9" s="124"/>
      <c r="P9" s="481"/>
      <c r="R9" s="93" t="s">
        <v>944</v>
      </c>
    </row>
    <row r="10" spans="1:19" ht="16.5" customHeight="1">
      <c r="G10" s="513"/>
      <c r="H10" s="514"/>
      <c r="I10" s="514"/>
      <c r="J10" s="514"/>
    </row>
    <row r="11" spans="1:19" ht="17.25" customHeight="1">
      <c r="A11" s="511" t="s">
        <v>763</v>
      </c>
      <c r="B11" s="511"/>
      <c r="C11" s="511"/>
      <c r="G11" s="513"/>
    </row>
    <row r="12" spans="1:19" s="512" customFormat="1" ht="45" customHeight="1">
      <c r="A12" s="1616" t="s">
        <v>777</v>
      </c>
      <c r="B12" s="1617"/>
      <c r="C12" s="1618"/>
      <c r="D12" s="771" t="s">
        <v>87</v>
      </c>
      <c r="E12" s="1504" t="s">
        <v>766</v>
      </c>
      <c r="F12" s="1505"/>
      <c r="G12" s="771" t="s">
        <v>775</v>
      </c>
      <c r="H12" s="782" t="s">
        <v>767</v>
      </c>
      <c r="I12" s="1504" t="s">
        <v>768</v>
      </c>
      <c r="J12" s="1505"/>
      <c r="K12" s="770" t="s">
        <v>769</v>
      </c>
      <c r="L12" s="769" t="s">
        <v>770</v>
      </c>
      <c r="M12" s="1504" t="s">
        <v>771</v>
      </c>
      <c r="N12" s="1505"/>
      <c r="O12" s="782" t="s">
        <v>772</v>
      </c>
      <c r="P12" s="783" t="s">
        <v>773</v>
      </c>
      <c r="Q12" s="784" t="s">
        <v>774</v>
      </c>
      <c r="R12" s="785" t="s">
        <v>376</v>
      </c>
      <c r="S12" s="114"/>
    </row>
    <row r="13" spans="1:19" s="492" customFormat="1" ht="21" customHeight="1">
      <c r="A13" s="1643" t="s">
        <v>1280</v>
      </c>
      <c r="B13" s="1635" t="s">
        <v>765</v>
      </c>
      <c r="C13" s="1636"/>
      <c r="D13" s="896">
        <v>586</v>
      </c>
      <c r="E13" s="1624">
        <v>47</v>
      </c>
      <c r="F13" s="1625"/>
      <c r="G13" s="896">
        <v>193</v>
      </c>
      <c r="H13" s="897">
        <v>76</v>
      </c>
      <c r="I13" s="1624">
        <v>39</v>
      </c>
      <c r="J13" s="1625"/>
      <c r="K13" s="896">
        <v>15</v>
      </c>
      <c r="L13" s="897">
        <v>36</v>
      </c>
      <c r="M13" s="1624">
        <v>11</v>
      </c>
      <c r="N13" s="1625"/>
      <c r="O13" s="896">
        <v>1</v>
      </c>
      <c r="P13" s="897">
        <v>0</v>
      </c>
      <c r="Q13" s="896">
        <v>9</v>
      </c>
      <c r="R13" s="890">
        <v>159</v>
      </c>
      <c r="S13" s="114"/>
    </row>
    <row r="14" spans="1:19" s="492" customFormat="1" ht="21" customHeight="1">
      <c r="A14" s="1644"/>
      <c r="B14" s="1645" t="s">
        <v>764</v>
      </c>
      <c r="C14" s="1646"/>
      <c r="D14" s="898">
        <v>100</v>
      </c>
      <c r="E14" s="1629">
        <v>8</v>
      </c>
      <c r="F14" s="1630"/>
      <c r="G14" s="899">
        <v>32.9</v>
      </c>
      <c r="H14" s="899">
        <v>13</v>
      </c>
      <c r="I14" s="1629">
        <v>6.7</v>
      </c>
      <c r="J14" s="1630"/>
      <c r="K14" s="899">
        <v>2.6</v>
      </c>
      <c r="L14" s="899">
        <v>6.1</v>
      </c>
      <c r="M14" s="1629">
        <v>1.9</v>
      </c>
      <c r="N14" s="1630"/>
      <c r="O14" s="899">
        <v>0.2</v>
      </c>
      <c r="P14" s="899">
        <v>0</v>
      </c>
      <c r="Q14" s="899">
        <v>1.5</v>
      </c>
      <c r="R14" s="672">
        <v>27.1</v>
      </c>
      <c r="S14" s="114"/>
    </row>
    <row r="15" spans="1:19" s="492" customFormat="1" ht="21" customHeight="1">
      <c r="A15" s="1653" t="s">
        <v>1281</v>
      </c>
      <c r="B15" s="1635" t="s">
        <v>765</v>
      </c>
      <c r="C15" s="1636"/>
      <c r="D15" s="889">
        <v>610</v>
      </c>
      <c r="E15" s="1651">
        <v>37</v>
      </c>
      <c r="F15" s="1652"/>
      <c r="G15" s="894">
        <v>202</v>
      </c>
      <c r="H15" s="895">
        <v>85</v>
      </c>
      <c r="I15" s="1651">
        <v>42</v>
      </c>
      <c r="J15" s="1652"/>
      <c r="K15" s="894">
        <v>16</v>
      </c>
      <c r="L15" s="895">
        <v>53</v>
      </c>
      <c r="M15" s="1651">
        <v>8</v>
      </c>
      <c r="N15" s="1652"/>
      <c r="O15" s="894">
        <v>2</v>
      </c>
      <c r="P15" s="895">
        <v>3</v>
      </c>
      <c r="Q15" s="894">
        <v>3</v>
      </c>
      <c r="R15" s="890">
        <v>159</v>
      </c>
      <c r="S15" s="114"/>
    </row>
    <row r="16" spans="1:19" s="492" customFormat="1" ht="21" customHeight="1">
      <c r="A16" s="1654"/>
      <c r="B16" s="1655" t="s">
        <v>764</v>
      </c>
      <c r="C16" s="1656"/>
      <c r="D16" s="900">
        <v>100</v>
      </c>
      <c r="E16" s="1627">
        <v>6.07</v>
      </c>
      <c r="F16" s="1628"/>
      <c r="G16" s="901">
        <v>33.11</v>
      </c>
      <c r="H16" s="901">
        <v>13.93</v>
      </c>
      <c r="I16" s="1627">
        <v>6.89</v>
      </c>
      <c r="J16" s="1628"/>
      <c r="K16" s="901">
        <v>2.62</v>
      </c>
      <c r="L16" s="901">
        <v>8.69</v>
      </c>
      <c r="M16" s="1627">
        <v>1.31</v>
      </c>
      <c r="N16" s="1628"/>
      <c r="O16" s="901">
        <v>0.33</v>
      </c>
      <c r="P16" s="901">
        <v>0.49</v>
      </c>
      <c r="Q16" s="901">
        <v>0.49</v>
      </c>
      <c r="R16" s="901">
        <v>26.07</v>
      </c>
      <c r="S16" s="114"/>
    </row>
    <row r="17" spans="1:21" ht="21" customHeight="1">
      <c r="A17" s="1657" t="s">
        <v>1277</v>
      </c>
      <c r="B17" s="1637" t="s">
        <v>765</v>
      </c>
      <c r="C17" s="1638"/>
      <c r="D17" s="992">
        <v>604</v>
      </c>
      <c r="E17" s="1639">
        <v>45</v>
      </c>
      <c r="F17" s="1640"/>
      <c r="G17" s="958">
        <v>182</v>
      </c>
      <c r="H17" s="959">
        <v>81</v>
      </c>
      <c r="I17" s="1639">
        <v>35</v>
      </c>
      <c r="J17" s="1640"/>
      <c r="K17" s="958">
        <v>18</v>
      </c>
      <c r="L17" s="959">
        <v>39</v>
      </c>
      <c r="M17" s="1639">
        <v>12</v>
      </c>
      <c r="N17" s="1640"/>
      <c r="O17" s="958">
        <v>1</v>
      </c>
      <c r="P17" s="959">
        <v>0</v>
      </c>
      <c r="Q17" s="958">
        <v>4</v>
      </c>
      <c r="R17" s="958">
        <v>187</v>
      </c>
    </row>
    <row r="18" spans="1:21" s="472" customFormat="1" ht="21" customHeight="1">
      <c r="A18" s="1658"/>
      <c r="B18" s="1641" t="s">
        <v>764</v>
      </c>
      <c r="C18" s="1642"/>
      <c r="D18" s="990">
        <v>100</v>
      </c>
      <c r="E18" s="1631">
        <v>7.4</v>
      </c>
      <c r="F18" s="1632"/>
      <c r="G18" s="991">
        <f>ROUND(G17/$D$17*100,2)</f>
        <v>30.13</v>
      </c>
      <c r="H18" s="991">
        <f>ROUND(H17/$D$17*100,2)</f>
        <v>13.41</v>
      </c>
      <c r="I18" s="1631">
        <f>ROUND(I17/$D$17*100,2)</f>
        <v>5.79</v>
      </c>
      <c r="J18" s="1632"/>
      <c r="K18" s="991">
        <f>ROUND(K17/$D$17*100,2)</f>
        <v>2.98</v>
      </c>
      <c r="L18" s="991">
        <v>6.4</v>
      </c>
      <c r="M18" s="1631">
        <f>ROUND(M17/$D$17*100,2)</f>
        <v>1.99</v>
      </c>
      <c r="N18" s="1632"/>
      <c r="O18" s="991">
        <f>ROUND(O17/$D$17*100,2)</f>
        <v>0.17</v>
      </c>
      <c r="P18" s="991">
        <f t="shared" ref="P18:R18" si="0">ROUND(P17/$D$17*100,2)</f>
        <v>0</v>
      </c>
      <c r="Q18" s="991">
        <f t="shared" si="0"/>
        <v>0.66</v>
      </c>
      <c r="R18" s="991">
        <f t="shared" si="0"/>
        <v>30.96</v>
      </c>
    </row>
    <row r="19" spans="1:21" s="248" customFormat="1" ht="20.25" customHeight="1">
      <c r="A19" s="640"/>
      <c r="B19" s="640"/>
      <c r="C19" s="640"/>
      <c r="D19" s="636"/>
      <c r="E19" s="636"/>
      <c r="F19" s="636"/>
      <c r="G19" s="636"/>
      <c r="H19" s="641"/>
      <c r="I19" s="641"/>
      <c r="J19" s="641"/>
      <c r="K19" s="642"/>
      <c r="L19" s="642"/>
      <c r="M19" s="642"/>
      <c r="N19" s="642"/>
      <c r="O19" s="642"/>
      <c r="P19" s="642"/>
      <c r="Q19" s="636"/>
      <c r="R19" s="644" t="s">
        <v>1045</v>
      </c>
      <c r="S19" s="102"/>
    </row>
    <row r="20" spans="1:21" s="512" customFormat="1" ht="24" customHeight="1">
      <c r="A20" s="124"/>
      <c r="B20" s="124"/>
      <c r="C20" s="124"/>
      <c r="D20" s="472"/>
      <c r="E20" s="472"/>
      <c r="F20" s="472"/>
      <c r="G20" s="473"/>
      <c r="H20" s="515"/>
      <c r="I20" s="515"/>
      <c r="J20" s="515"/>
      <c r="K20" s="474"/>
      <c r="L20" s="474"/>
      <c r="M20" s="474"/>
      <c r="N20" s="474"/>
      <c r="O20" s="474"/>
      <c r="P20" s="474"/>
      <c r="Q20" s="125"/>
      <c r="R20" s="98"/>
    </row>
    <row r="21" spans="1:21" s="485" customFormat="1" ht="21" customHeight="1">
      <c r="A21" s="511" t="s">
        <v>776</v>
      </c>
      <c r="B21" s="533"/>
      <c r="C21" s="533"/>
      <c r="D21" s="533"/>
      <c r="E21" s="533"/>
      <c r="F21" s="533"/>
      <c r="G21" s="519"/>
      <c r="H21" s="519"/>
      <c r="I21" s="519"/>
      <c r="J21" s="527"/>
      <c r="K21" s="519"/>
      <c r="L21" s="518"/>
      <c r="M21" s="518"/>
      <c r="N21" s="518"/>
      <c r="O21" s="518"/>
      <c r="P21" s="534" t="s">
        <v>785</v>
      </c>
      <c r="Q21" s="244"/>
      <c r="R21" s="101"/>
    </row>
    <row r="22" spans="1:21" s="532" customFormat="1" ht="21" customHeight="1">
      <c r="A22" s="1622" t="s">
        <v>783</v>
      </c>
      <c r="B22" s="1622"/>
      <c r="C22" s="1504" t="s">
        <v>784</v>
      </c>
      <c r="D22" s="1553"/>
      <c r="E22" s="1553"/>
      <c r="F22" s="1553"/>
      <c r="G22" s="1553"/>
      <c r="H22" s="1553"/>
      <c r="I22" s="1553"/>
      <c r="J22" s="1553"/>
      <c r="K22" s="1553"/>
      <c r="L22" s="1553"/>
      <c r="M22" s="1553"/>
      <c r="N22" s="1381" t="s">
        <v>782</v>
      </c>
      <c r="O22" s="1609"/>
      <c r="P22" s="1609"/>
      <c r="Q22" s="1382"/>
      <c r="R22" s="512"/>
    </row>
    <row r="23" spans="1:21" s="537" customFormat="1" ht="24" customHeight="1">
      <c r="A23" s="1622"/>
      <c r="B23" s="1622"/>
      <c r="C23" s="1553" t="s">
        <v>778</v>
      </c>
      <c r="D23" s="1505"/>
      <c r="E23" s="1504" t="s">
        <v>779</v>
      </c>
      <c r="F23" s="1553"/>
      <c r="G23" s="1505"/>
      <c r="H23" s="1424" t="s">
        <v>780</v>
      </c>
      <c r="I23" s="1424"/>
      <c r="J23" s="1424"/>
      <c r="K23" s="1520" t="s">
        <v>781</v>
      </c>
      <c r="L23" s="1520"/>
      <c r="M23" s="1520"/>
      <c r="N23" s="1383"/>
      <c r="O23" s="1384"/>
      <c r="P23" s="1610" t="s">
        <v>1141</v>
      </c>
      <c r="Q23" s="1203"/>
      <c r="R23" s="512"/>
      <c r="S23" s="114"/>
    </row>
    <row r="24" spans="1:21" s="540" customFormat="1" ht="24" customHeight="1">
      <c r="A24" s="1620" t="s">
        <v>1283</v>
      </c>
      <c r="B24" s="1620"/>
      <c r="C24" s="1607">
        <v>21620</v>
      </c>
      <c r="D24" s="1607"/>
      <c r="E24" s="1607">
        <v>15121</v>
      </c>
      <c r="F24" s="1607"/>
      <c r="G24" s="1607"/>
      <c r="H24" s="1607">
        <v>1236</v>
      </c>
      <c r="I24" s="1607"/>
      <c r="J24" s="1607"/>
      <c r="K24" s="1607">
        <v>5263</v>
      </c>
      <c r="L24" s="1607"/>
      <c r="M24" s="1607"/>
      <c r="N24" s="1607">
        <v>6030</v>
      </c>
      <c r="O24" s="1607"/>
      <c r="P24" s="1607">
        <v>426</v>
      </c>
      <c r="Q24" s="1607"/>
      <c r="R24" s="485"/>
      <c r="S24" s="114"/>
    </row>
    <row r="25" spans="1:21" s="540" customFormat="1" ht="24" customHeight="1">
      <c r="A25" s="1626" t="s">
        <v>1307</v>
      </c>
      <c r="B25" s="1626"/>
      <c r="C25" s="1608">
        <v>21440</v>
      </c>
      <c r="D25" s="1608"/>
      <c r="E25" s="1608">
        <v>14821</v>
      </c>
      <c r="F25" s="1608"/>
      <c r="G25" s="1608"/>
      <c r="H25" s="1608">
        <v>1172</v>
      </c>
      <c r="I25" s="1608"/>
      <c r="J25" s="1608"/>
      <c r="K25" s="1608">
        <v>5447</v>
      </c>
      <c r="L25" s="1608"/>
      <c r="M25" s="1608"/>
      <c r="N25" s="1608">
        <v>5815</v>
      </c>
      <c r="O25" s="1608"/>
      <c r="P25" s="1608">
        <v>339</v>
      </c>
      <c r="Q25" s="1608"/>
      <c r="R25" s="532"/>
      <c r="S25" s="114"/>
    </row>
    <row r="26" spans="1:21" s="540" customFormat="1" ht="21" customHeight="1">
      <c r="A26" s="754"/>
      <c r="B26" s="527"/>
      <c r="C26" s="754"/>
      <c r="D26" s="519"/>
      <c r="E26" s="519"/>
      <c r="F26" s="519"/>
      <c r="G26" s="527"/>
      <c r="H26" s="535"/>
      <c r="I26" s="535"/>
      <c r="J26" s="536"/>
      <c r="K26" s="536"/>
      <c r="L26" s="522"/>
      <c r="M26" s="522"/>
      <c r="N26" s="522"/>
      <c r="O26" s="527"/>
      <c r="P26" s="527"/>
      <c r="Q26" s="112"/>
      <c r="R26" s="481" t="s">
        <v>945</v>
      </c>
      <c r="S26" s="114"/>
    </row>
    <row r="27" spans="1:21" s="540" customFormat="1" ht="21" customHeight="1">
      <c r="A27" s="130"/>
      <c r="B27" s="130"/>
      <c r="C27" s="130"/>
      <c r="D27" s="130"/>
      <c r="E27" s="130"/>
      <c r="F27" s="130"/>
      <c r="G27" s="130"/>
      <c r="H27" s="130"/>
      <c r="I27" s="130"/>
      <c r="J27" s="130"/>
      <c r="K27" s="130"/>
      <c r="L27" s="130"/>
      <c r="M27" s="522"/>
      <c r="N27" s="522"/>
      <c r="O27" s="527"/>
      <c r="P27" s="527"/>
      <c r="Q27" s="112"/>
      <c r="R27" s="481"/>
      <c r="S27" s="114"/>
    </row>
    <row r="28" spans="1:21" s="485" customFormat="1" ht="21" customHeight="1">
      <c r="A28" s="541" t="s">
        <v>825</v>
      </c>
      <c r="B28" s="538"/>
      <c r="C28" s="538"/>
      <c r="D28" s="488"/>
      <c r="E28" s="488"/>
      <c r="F28" s="488"/>
      <c r="G28" s="542"/>
      <c r="H28" s="520"/>
      <c r="I28" s="520"/>
      <c r="J28" s="529"/>
      <c r="K28" s="520"/>
      <c r="L28" s="528"/>
      <c r="M28" s="528"/>
      <c r="N28" s="528"/>
      <c r="O28" s="524"/>
      <c r="P28" s="488"/>
      <c r="Q28" s="112"/>
      <c r="R28" s="113"/>
      <c r="S28" s="114"/>
    </row>
    <row r="29" spans="1:21" s="485" customFormat="1" ht="21" customHeight="1">
      <c r="A29" s="511" t="s">
        <v>786</v>
      </c>
      <c r="B29" s="538"/>
      <c r="C29" s="538"/>
      <c r="D29" s="488"/>
      <c r="E29" s="488"/>
      <c r="F29" s="488"/>
      <c r="G29" s="539"/>
      <c r="H29" s="488"/>
      <c r="I29" s="488"/>
      <c r="J29" s="524"/>
      <c r="K29" s="488"/>
      <c r="L29" s="528"/>
      <c r="M29" s="528"/>
      <c r="N29" s="528"/>
      <c r="O29" s="524"/>
      <c r="P29" s="488"/>
      <c r="Q29" s="112"/>
      <c r="R29" s="113"/>
      <c r="S29" s="114"/>
    </row>
    <row r="30" spans="1:21" s="532" customFormat="1" ht="24" customHeight="1">
      <c r="A30" s="1616" t="s">
        <v>1072</v>
      </c>
      <c r="B30" s="1617"/>
      <c r="C30" s="1618"/>
      <c r="D30" s="1520" t="s">
        <v>87</v>
      </c>
      <c r="E30" s="1520"/>
      <c r="F30" s="1520" t="s">
        <v>787</v>
      </c>
      <c r="G30" s="1520"/>
      <c r="H30" s="1536" t="s">
        <v>788</v>
      </c>
      <c r="I30" s="1536"/>
      <c r="J30" s="1564" t="s">
        <v>789</v>
      </c>
      <c r="K30" s="1566"/>
      <c r="L30" s="1564" t="s">
        <v>790</v>
      </c>
      <c r="M30" s="1566"/>
      <c r="N30" s="1564" t="s">
        <v>791</v>
      </c>
      <c r="O30" s="1566"/>
      <c r="P30" s="1613" t="s">
        <v>376</v>
      </c>
      <c r="Q30" s="1613"/>
      <c r="R30" s="246"/>
      <c r="S30" s="114"/>
    </row>
    <row r="31" spans="1:21" s="532" customFormat="1" ht="21" customHeight="1">
      <c r="A31" s="1619" t="s">
        <v>1282</v>
      </c>
      <c r="B31" s="1621" t="s">
        <v>765</v>
      </c>
      <c r="C31" s="1621"/>
      <c r="D31" s="1607">
        <v>314</v>
      </c>
      <c r="E31" s="1607"/>
      <c r="F31" s="1607">
        <v>4</v>
      </c>
      <c r="G31" s="1607"/>
      <c r="H31" s="1612">
        <v>20</v>
      </c>
      <c r="I31" s="1612"/>
      <c r="J31" s="1612">
        <v>198</v>
      </c>
      <c r="K31" s="1612"/>
      <c r="L31" s="1607">
        <v>22</v>
      </c>
      <c r="M31" s="1607"/>
      <c r="N31" s="1607">
        <v>3</v>
      </c>
      <c r="O31" s="1607"/>
      <c r="P31" s="1612">
        <v>67</v>
      </c>
      <c r="Q31" s="1612"/>
      <c r="R31" s="491"/>
      <c r="S31" s="114"/>
    </row>
    <row r="32" spans="1:21" s="540" customFormat="1" ht="21" customHeight="1">
      <c r="A32" s="1620"/>
      <c r="B32" s="1623" t="s">
        <v>764</v>
      </c>
      <c r="C32" s="1623"/>
      <c r="D32" s="1611">
        <v>100</v>
      </c>
      <c r="E32" s="1611"/>
      <c r="F32" s="1611">
        <v>1.27</v>
      </c>
      <c r="G32" s="1611"/>
      <c r="H32" s="1611">
        <v>6.37</v>
      </c>
      <c r="I32" s="1611"/>
      <c r="J32" s="1611">
        <v>63.05</v>
      </c>
      <c r="K32" s="1611"/>
      <c r="L32" s="1611">
        <v>7.01</v>
      </c>
      <c r="M32" s="1611"/>
      <c r="N32" s="1611">
        <v>0.9</v>
      </c>
      <c r="O32" s="1611"/>
      <c r="P32" s="1611">
        <v>21.34</v>
      </c>
      <c r="Q32" s="1611"/>
      <c r="R32" s="543"/>
      <c r="S32" s="114"/>
      <c r="U32" s="831"/>
    </row>
    <row r="33" spans="1:19" s="540" customFormat="1" ht="21" customHeight="1">
      <c r="A33" s="1626" t="s">
        <v>1367</v>
      </c>
      <c r="B33" s="1649" t="s">
        <v>765</v>
      </c>
      <c r="C33" s="1649"/>
      <c r="D33" s="1608">
        <v>318</v>
      </c>
      <c r="E33" s="1608"/>
      <c r="F33" s="1608">
        <v>1</v>
      </c>
      <c r="G33" s="1608"/>
      <c r="H33" s="1650">
        <v>16</v>
      </c>
      <c r="I33" s="1650"/>
      <c r="J33" s="1650">
        <v>226</v>
      </c>
      <c r="K33" s="1650"/>
      <c r="L33" s="1608">
        <v>18</v>
      </c>
      <c r="M33" s="1608"/>
      <c r="N33" s="1608">
        <v>2</v>
      </c>
      <c r="O33" s="1608"/>
      <c r="P33" s="1650">
        <v>55</v>
      </c>
      <c r="Q33" s="1650"/>
      <c r="R33" s="491"/>
      <c r="S33" s="114"/>
    </row>
    <row r="34" spans="1:19" s="540" customFormat="1" ht="21" customHeight="1">
      <c r="A34" s="1626"/>
      <c r="B34" s="1661" t="s">
        <v>764</v>
      </c>
      <c r="C34" s="1661"/>
      <c r="D34" s="1660">
        <f>ROUND(SUM(F34:Q34),0)</f>
        <v>100</v>
      </c>
      <c r="E34" s="1660"/>
      <c r="F34" s="1660">
        <f>ROUND(F33/D33*100,2)</f>
        <v>0.31</v>
      </c>
      <c r="G34" s="1660"/>
      <c r="H34" s="1660">
        <f>ROUND(H33/D33*100,2)</f>
        <v>5.03</v>
      </c>
      <c r="I34" s="1660"/>
      <c r="J34" s="1660">
        <f>ROUNDDOWN(J33/D33*100,2)</f>
        <v>71.06</v>
      </c>
      <c r="K34" s="1660"/>
      <c r="L34" s="1660">
        <f>ROUND(L33/D33*100,2)</f>
        <v>5.66</v>
      </c>
      <c r="M34" s="1660"/>
      <c r="N34" s="1660">
        <f>ROUND(N33/D33*100,2)</f>
        <v>0.63</v>
      </c>
      <c r="O34" s="1660"/>
      <c r="P34" s="1660">
        <f>ROUND(P33/D33*100,2)</f>
        <v>17.3</v>
      </c>
      <c r="Q34" s="1660"/>
      <c r="R34" s="543"/>
      <c r="S34" s="114"/>
    </row>
    <row r="35" spans="1:19" s="248" customFormat="1" ht="23.25" customHeight="1">
      <c r="A35" s="538"/>
      <c r="B35" s="538"/>
      <c r="C35" s="538"/>
      <c r="D35" s="488"/>
      <c r="E35" s="488"/>
      <c r="F35" s="488"/>
      <c r="G35" s="539"/>
      <c r="H35" s="488"/>
      <c r="I35" s="488"/>
      <c r="J35" s="524"/>
      <c r="K35" s="488"/>
      <c r="L35" s="528"/>
      <c r="M35" s="528"/>
      <c r="N35" s="528"/>
      <c r="O35" s="524"/>
      <c r="P35" s="488"/>
      <c r="Q35" s="112"/>
      <c r="R35" s="481" t="s">
        <v>946</v>
      </c>
    </row>
    <row r="36" spans="1:19" s="512" customFormat="1" ht="21" customHeight="1">
      <c r="A36" s="541" t="s">
        <v>1295</v>
      </c>
      <c r="B36" s="538"/>
      <c r="C36" s="538"/>
      <c r="D36" s="488"/>
      <c r="E36" s="488"/>
      <c r="F36" s="488"/>
      <c r="G36" s="539"/>
      <c r="H36" s="488"/>
      <c r="I36" s="488"/>
      <c r="J36" s="524"/>
      <c r="K36" s="488"/>
      <c r="L36" s="528"/>
      <c r="M36" s="528"/>
      <c r="N36" s="528"/>
      <c r="O36" s="524"/>
      <c r="P36" s="488"/>
      <c r="Q36" s="112"/>
      <c r="R36" s="113"/>
      <c r="S36" s="114"/>
    </row>
    <row r="37" spans="1:19" s="248" customFormat="1" ht="21" customHeight="1">
      <c r="A37" s="538"/>
      <c r="B37" s="538"/>
      <c r="C37" s="538"/>
      <c r="D37" s="488"/>
      <c r="E37" s="488"/>
      <c r="F37" s="488"/>
      <c r="G37" s="539"/>
      <c r="H37" s="488"/>
      <c r="I37" s="488"/>
      <c r="J37" s="524"/>
      <c r="K37" s="488"/>
      <c r="L37" s="528"/>
      <c r="M37" s="528"/>
      <c r="N37" s="528"/>
      <c r="O37" s="529"/>
      <c r="P37" s="520"/>
      <c r="Q37" s="112"/>
      <c r="R37" s="113"/>
    </row>
    <row r="38" spans="1:19" s="248" customFormat="1" ht="21" customHeight="1">
      <c r="A38" s="538"/>
      <c r="B38" s="538"/>
      <c r="C38" s="538"/>
      <c r="D38" s="1659"/>
      <c r="E38" s="1659"/>
      <c r="F38" s="1721"/>
      <c r="G38" s="1721"/>
      <c r="H38" s="1721"/>
      <c r="I38" s="1721"/>
      <c r="J38" s="1721"/>
      <c r="K38" s="1721"/>
      <c r="L38" s="1721"/>
      <c r="M38" s="1721"/>
      <c r="N38" s="1721"/>
      <c r="O38" s="1721"/>
      <c r="P38" s="1721"/>
      <c r="Q38" s="1721"/>
      <c r="R38" s="113"/>
    </row>
    <row r="39" spans="1:19" s="248" customFormat="1" ht="21" customHeight="1">
      <c r="F39" s="1722"/>
      <c r="G39" s="1722"/>
      <c r="H39" s="1721"/>
      <c r="I39" s="1721"/>
      <c r="J39" s="1721"/>
      <c r="K39" s="1721"/>
      <c r="L39" s="1721"/>
      <c r="M39" s="1721"/>
      <c r="N39" s="1723"/>
      <c r="O39" s="1723"/>
      <c r="P39" s="1721"/>
      <c r="Q39" s="1721"/>
      <c r="R39" s="249"/>
    </row>
    <row r="40" spans="1:19" s="248" customFormat="1" ht="21" customHeight="1">
      <c r="F40" s="1722"/>
      <c r="G40" s="1722"/>
      <c r="H40" s="1722"/>
      <c r="I40" s="1722"/>
      <c r="J40" s="1722"/>
      <c r="K40" s="1722"/>
      <c r="L40" s="1724"/>
      <c r="M40" s="1724"/>
      <c r="N40" s="1725"/>
      <c r="O40" s="1725"/>
      <c r="P40" s="1721"/>
      <c r="Q40" s="1721"/>
      <c r="R40" s="249"/>
    </row>
    <row r="41" spans="1:19" ht="21" customHeight="1">
      <c r="A41" s="248"/>
      <c r="B41" s="248"/>
      <c r="C41" s="248"/>
      <c r="D41" s="248"/>
      <c r="E41" s="248"/>
      <c r="F41" s="248"/>
      <c r="G41" s="248"/>
      <c r="H41" s="544"/>
      <c r="I41" s="544"/>
      <c r="J41" s="544"/>
      <c r="K41" s="545"/>
      <c r="L41" s="545"/>
      <c r="M41" s="545"/>
      <c r="N41" s="545"/>
      <c r="O41" s="545"/>
      <c r="P41" s="545"/>
      <c r="Q41" s="248"/>
      <c r="R41" s="249"/>
    </row>
    <row r="42" spans="1:19">
      <c r="A42" s="248"/>
      <c r="B42" s="248"/>
      <c r="C42" s="248"/>
      <c r="D42" s="248"/>
      <c r="E42" s="248"/>
      <c r="F42" s="248"/>
      <c r="G42" s="248"/>
      <c r="H42" s="544"/>
      <c r="I42" s="544"/>
      <c r="J42" s="544"/>
      <c r="K42" s="545"/>
      <c r="L42" s="545"/>
      <c r="M42" s="545"/>
      <c r="N42" s="545"/>
      <c r="O42" s="545"/>
      <c r="P42" s="545"/>
      <c r="Q42" s="248"/>
      <c r="R42" s="249"/>
    </row>
    <row r="43" spans="1:19">
      <c r="A43" s="248"/>
      <c r="B43" s="248"/>
      <c r="C43" s="248"/>
      <c r="D43" s="248"/>
      <c r="E43" s="248"/>
      <c r="F43" s="248"/>
      <c r="G43" s="248"/>
      <c r="H43" s="544"/>
      <c r="I43" s="544"/>
      <c r="J43" s="544"/>
      <c r="K43" s="545"/>
      <c r="L43" s="545"/>
      <c r="M43" s="545"/>
      <c r="N43" s="545"/>
      <c r="O43" s="545"/>
      <c r="P43" s="545"/>
      <c r="Q43" s="248"/>
      <c r="R43" s="249"/>
    </row>
  </sheetData>
  <mergeCells count="143">
    <mergeCell ref="D38:E38"/>
    <mergeCell ref="P33:Q33"/>
    <mergeCell ref="N34:O34"/>
    <mergeCell ref="P34:Q34"/>
    <mergeCell ref="B34:C34"/>
    <mergeCell ref="D34:E34"/>
    <mergeCell ref="F34:G34"/>
    <mergeCell ref="H34:I34"/>
    <mergeCell ref="J34:K34"/>
    <mergeCell ref="L34:M34"/>
    <mergeCell ref="L33:M33"/>
    <mergeCell ref="A33:A34"/>
    <mergeCell ref="B33:C33"/>
    <mergeCell ref="D33:E33"/>
    <mergeCell ref="F33:G33"/>
    <mergeCell ref="H33:I33"/>
    <mergeCell ref="J33:K33"/>
    <mergeCell ref="N33:O33"/>
    <mergeCell ref="N7:O7"/>
    <mergeCell ref="I15:J15"/>
    <mergeCell ref="M15:N15"/>
    <mergeCell ref="M14:N14"/>
    <mergeCell ref="M13:N13"/>
    <mergeCell ref="M12:N12"/>
    <mergeCell ref="M16:N16"/>
    <mergeCell ref="I17:J17"/>
    <mergeCell ref="M17:N17"/>
    <mergeCell ref="A15:A16"/>
    <mergeCell ref="B15:C15"/>
    <mergeCell ref="E15:F15"/>
    <mergeCell ref="B16:C16"/>
    <mergeCell ref="E16:F16"/>
    <mergeCell ref="A17:A18"/>
    <mergeCell ref="I18:J18"/>
    <mergeCell ref="I13:J13"/>
    <mergeCell ref="L3:O3"/>
    <mergeCell ref="E4:F4"/>
    <mergeCell ref="H3:K3"/>
    <mergeCell ref="N5:O5"/>
    <mergeCell ref="A3:A4"/>
    <mergeCell ref="B13:C13"/>
    <mergeCell ref="B7:C7"/>
    <mergeCell ref="C23:D23"/>
    <mergeCell ref="B17:C17"/>
    <mergeCell ref="E17:F17"/>
    <mergeCell ref="B18:C18"/>
    <mergeCell ref="B3:G3"/>
    <mergeCell ref="E23:G23"/>
    <mergeCell ref="A13:A14"/>
    <mergeCell ref="E14:F14"/>
    <mergeCell ref="B14:C14"/>
    <mergeCell ref="B4:C4"/>
    <mergeCell ref="M18:N18"/>
    <mergeCell ref="N6:O6"/>
    <mergeCell ref="B6:C6"/>
    <mergeCell ref="E6:F6"/>
    <mergeCell ref="H6:I6"/>
    <mergeCell ref="J6:K6"/>
    <mergeCell ref="L6:M6"/>
    <mergeCell ref="A25:B25"/>
    <mergeCell ref="C25:D25"/>
    <mergeCell ref="J5:K5"/>
    <mergeCell ref="H5:I5"/>
    <mergeCell ref="J4:K4"/>
    <mergeCell ref="N4:O4"/>
    <mergeCell ref="L5:M5"/>
    <mergeCell ref="L4:M4"/>
    <mergeCell ref="H4:I4"/>
    <mergeCell ref="I14:J14"/>
    <mergeCell ref="E18:F18"/>
    <mergeCell ref="I16:J16"/>
    <mergeCell ref="H7:I7"/>
    <mergeCell ref="J7:K7"/>
    <mergeCell ref="H31:I31"/>
    <mergeCell ref="E7:F7"/>
    <mergeCell ref="B5:C5"/>
    <mergeCell ref="I12:J12"/>
    <mergeCell ref="D32:E32"/>
    <mergeCell ref="L7:M7"/>
    <mergeCell ref="F32:G32"/>
    <mergeCell ref="A30:C30"/>
    <mergeCell ref="A31:A32"/>
    <mergeCell ref="B31:C31"/>
    <mergeCell ref="H32:I32"/>
    <mergeCell ref="K25:M25"/>
    <mergeCell ref="A22:B23"/>
    <mergeCell ref="A24:B24"/>
    <mergeCell ref="C22:M22"/>
    <mergeCell ref="D31:E31"/>
    <mergeCell ref="D30:E30"/>
    <mergeCell ref="B32:C32"/>
    <mergeCell ref="F31:G31"/>
    <mergeCell ref="E12:F12"/>
    <mergeCell ref="E5:F5"/>
    <mergeCell ref="E13:F13"/>
    <mergeCell ref="A12:C12"/>
    <mergeCell ref="C24:D24"/>
    <mergeCell ref="P32:Q32"/>
    <mergeCell ref="P31:Q31"/>
    <mergeCell ref="P30:Q30"/>
    <mergeCell ref="J30:K30"/>
    <mergeCell ref="L30:M30"/>
    <mergeCell ref="L31:M31"/>
    <mergeCell ref="N32:O32"/>
    <mergeCell ref="N31:O31"/>
    <mergeCell ref="L32:M32"/>
    <mergeCell ref="J32:K32"/>
    <mergeCell ref="J31:K31"/>
    <mergeCell ref="P24:Q24"/>
    <mergeCell ref="F30:G30"/>
    <mergeCell ref="N30:O30"/>
    <mergeCell ref="H30:I30"/>
    <mergeCell ref="E25:G25"/>
    <mergeCell ref="P25:Q25"/>
    <mergeCell ref="N22:Q22"/>
    <mergeCell ref="N23:O23"/>
    <mergeCell ref="N24:O24"/>
    <mergeCell ref="N25:O25"/>
    <mergeCell ref="H23:J23"/>
    <mergeCell ref="H24:J24"/>
    <mergeCell ref="H25:J25"/>
    <mergeCell ref="K23:M23"/>
    <mergeCell ref="K24:M24"/>
    <mergeCell ref="P23:Q23"/>
    <mergeCell ref="E24:G24"/>
    <mergeCell ref="H39:I39"/>
    <mergeCell ref="J39:K39"/>
    <mergeCell ref="L39:M39"/>
    <mergeCell ref="P39:Q39"/>
    <mergeCell ref="P40:Q40"/>
    <mergeCell ref="L40:M40"/>
    <mergeCell ref="H40:I40"/>
    <mergeCell ref="J40:K40"/>
    <mergeCell ref="F38:G38"/>
    <mergeCell ref="F39:G39"/>
    <mergeCell ref="F40:G40"/>
    <mergeCell ref="N38:O38"/>
    <mergeCell ref="N39:O39"/>
    <mergeCell ref="N40:O40"/>
    <mergeCell ref="H38:I38"/>
    <mergeCell ref="J38:K38"/>
    <mergeCell ref="L38:M38"/>
    <mergeCell ref="P38:Q3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43"/>
  <sheetViews>
    <sheetView view="pageBreakPreview" topLeftCell="A16" zoomScaleNormal="100" zoomScaleSheetLayoutView="100" workbookViewId="0">
      <selection activeCell="G26" sqref="G26"/>
    </sheetView>
  </sheetViews>
  <sheetFormatPr defaultRowHeight="13.5"/>
  <cols>
    <col min="1" max="1" width="6.625" style="124" customWidth="1"/>
    <col min="2" max="2" width="2.625" style="124" customWidth="1"/>
    <col min="3" max="6" width="5.625" style="124" customWidth="1"/>
    <col min="7" max="8" width="5.625" style="510" customWidth="1"/>
    <col min="9" max="12" width="5.625" style="471" customWidth="1"/>
    <col min="13" max="13" width="5.625" style="124" customWidth="1"/>
    <col min="14" max="14" width="5.625" style="93" customWidth="1"/>
    <col min="15" max="16" width="5.625" style="124" customWidth="1"/>
    <col min="17" max="16384" width="9" style="124"/>
  </cols>
  <sheetData>
    <row r="1" spans="1:15" ht="28.5" customHeight="1"/>
    <row r="2" spans="1:15">
      <c r="A2" s="511" t="s">
        <v>793</v>
      </c>
      <c r="B2" s="511"/>
      <c r="C2" s="511"/>
    </row>
    <row r="3" spans="1:15" s="512" customFormat="1" ht="24" customHeight="1">
      <c r="A3" s="1520" t="s">
        <v>532</v>
      </c>
      <c r="B3" s="1520"/>
      <c r="C3" s="1520"/>
      <c r="D3" s="1520" t="s">
        <v>794</v>
      </c>
      <c r="E3" s="1520"/>
      <c r="F3" s="1520" t="s">
        <v>795</v>
      </c>
      <c r="G3" s="1520"/>
      <c r="H3" s="1520"/>
      <c r="I3" s="1520"/>
      <c r="J3" s="1520"/>
      <c r="K3" s="1520"/>
      <c r="L3" s="1690" t="s">
        <v>799</v>
      </c>
      <c r="M3" s="1613"/>
    </row>
    <row r="4" spans="1:15" s="512" customFormat="1" ht="24" customHeight="1">
      <c r="A4" s="1520"/>
      <c r="B4" s="1520"/>
      <c r="C4" s="1520"/>
      <c r="D4" s="1520"/>
      <c r="E4" s="1520"/>
      <c r="F4" s="1520" t="s">
        <v>796</v>
      </c>
      <c r="G4" s="1520"/>
      <c r="H4" s="1520" t="s">
        <v>471</v>
      </c>
      <c r="I4" s="1520"/>
      <c r="J4" s="1520" t="s">
        <v>797</v>
      </c>
      <c r="K4" s="1520"/>
      <c r="L4" s="1613"/>
      <c r="M4" s="1613"/>
    </row>
    <row r="5" spans="1:15" s="512" customFormat="1" ht="24" customHeight="1">
      <c r="A5" s="1520"/>
      <c r="B5" s="1520"/>
      <c r="C5" s="1520"/>
      <c r="D5" s="1520"/>
      <c r="E5" s="1520"/>
      <c r="F5" s="517" t="s">
        <v>724</v>
      </c>
      <c r="G5" s="506" t="s">
        <v>798</v>
      </c>
      <c r="H5" s="517" t="s">
        <v>724</v>
      </c>
      <c r="I5" s="506" t="s">
        <v>798</v>
      </c>
      <c r="J5" s="517" t="s">
        <v>724</v>
      </c>
      <c r="K5" s="506" t="s">
        <v>798</v>
      </c>
      <c r="L5" s="1613"/>
      <c r="M5" s="1613"/>
    </row>
    <row r="6" spans="1:15" s="485" customFormat="1" ht="21" customHeight="1">
      <c r="A6" s="1696" t="s">
        <v>1283</v>
      </c>
      <c r="B6" s="1697"/>
      <c r="C6" s="1698"/>
      <c r="D6" s="1699">
        <v>2803</v>
      </c>
      <c r="E6" s="1700"/>
      <c r="F6" s="733">
        <v>278</v>
      </c>
      <c r="G6" s="733">
        <v>329</v>
      </c>
      <c r="H6" s="733">
        <v>1</v>
      </c>
      <c r="I6" s="733">
        <v>1</v>
      </c>
      <c r="J6" s="733">
        <v>277</v>
      </c>
      <c r="K6" s="733">
        <v>328</v>
      </c>
      <c r="L6" s="1705">
        <v>2525</v>
      </c>
      <c r="M6" s="1706"/>
    </row>
    <row r="7" spans="1:15" s="485" customFormat="1" ht="21" customHeight="1">
      <c r="A7" s="1688" t="s">
        <v>1307</v>
      </c>
      <c r="B7" s="1665"/>
      <c r="C7" s="1666"/>
      <c r="D7" s="1399">
        <f>F7+L7</f>
        <v>2486</v>
      </c>
      <c r="E7" s="1400"/>
      <c r="F7" s="651">
        <v>260</v>
      </c>
      <c r="G7" s="651">
        <v>315</v>
      </c>
      <c r="H7" s="651">
        <v>2</v>
      </c>
      <c r="I7" s="651">
        <v>2</v>
      </c>
      <c r="J7" s="651">
        <v>258</v>
      </c>
      <c r="K7" s="651">
        <v>313</v>
      </c>
      <c r="L7" s="1707">
        <v>2226</v>
      </c>
      <c r="M7" s="1708"/>
    </row>
    <row r="8" spans="1:15">
      <c r="G8" s="488"/>
      <c r="H8" s="488"/>
      <c r="I8" s="501"/>
      <c r="J8" s="501"/>
      <c r="K8" s="124"/>
      <c r="L8" s="124"/>
      <c r="N8" s="124"/>
      <c r="O8" s="481" t="s">
        <v>792</v>
      </c>
    </row>
    <row r="9" spans="1:15" ht="17.25" customHeight="1">
      <c r="G9" s="514"/>
      <c r="H9" s="514"/>
    </row>
    <row r="10" spans="1:15">
      <c r="A10" s="511" t="s">
        <v>800</v>
      </c>
      <c r="B10" s="511"/>
      <c r="C10" s="511"/>
    </row>
    <row r="11" spans="1:15" s="512" customFormat="1" ht="24" customHeight="1">
      <c r="A11" s="1323" t="s">
        <v>967</v>
      </c>
      <c r="B11" s="1324"/>
      <c r="C11" s="1553" t="s">
        <v>724</v>
      </c>
      <c r="D11" s="1553"/>
      <c r="E11" s="1553"/>
      <c r="F11" s="1553"/>
      <c r="G11" s="1553"/>
      <c r="H11" s="1692" t="s">
        <v>809</v>
      </c>
      <c r="I11" s="1693"/>
      <c r="J11" s="1504" t="s">
        <v>804</v>
      </c>
      <c r="K11" s="1553"/>
      <c r="L11" s="1553"/>
      <c r="M11" s="1553"/>
      <c r="N11" s="1553"/>
      <c r="O11" s="1505"/>
    </row>
    <row r="12" spans="1:15" s="485" customFormat="1" ht="69" customHeight="1">
      <c r="A12" s="1325"/>
      <c r="B12" s="1326"/>
      <c r="C12" s="786" t="s">
        <v>87</v>
      </c>
      <c r="D12" s="787" t="s">
        <v>802</v>
      </c>
      <c r="E12" s="788" t="s">
        <v>810</v>
      </c>
      <c r="F12" s="789" t="s">
        <v>803</v>
      </c>
      <c r="G12" s="790" t="s">
        <v>376</v>
      </c>
      <c r="H12" s="1694"/>
      <c r="I12" s="1695"/>
      <c r="J12" s="791" t="s">
        <v>805</v>
      </c>
      <c r="K12" s="791" t="s">
        <v>806</v>
      </c>
      <c r="L12" s="792" t="s">
        <v>807</v>
      </c>
      <c r="M12" s="793" t="s">
        <v>811</v>
      </c>
      <c r="N12" s="791" t="s">
        <v>376</v>
      </c>
      <c r="O12" s="794" t="s">
        <v>808</v>
      </c>
    </row>
    <row r="13" spans="1:15" s="485" customFormat="1" ht="21" customHeight="1">
      <c r="A13" s="1691" t="s">
        <v>1283</v>
      </c>
      <c r="B13" s="1691"/>
      <c r="C13" s="915">
        <v>24</v>
      </c>
      <c r="D13" s="915">
        <v>12</v>
      </c>
      <c r="E13" s="915">
        <v>0</v>
      </c>
      <c r="F13" s="915">
        <v>5</v>
      </c>
      <c r="G13" s="914">
        <v>7</v>
      </c>
      <c r="H13" s="1612">
        <v>17627</v>
      </c>
      <c r="I13" s="1612"/>
      <c r="J13" s="915">
        <v>5</v>
      </c>
      <c r="K13" s="915">
        <v>0</v>
      </c>
      <c r="L13" s="914">
        <v>0</v>
      </c>
      <c r="M13" s="915">
        <v>0</v>
      </c>
      <c r="N13" s="915">
        <v>14</v>
      </c>
      <c r="O13" s="915">
        <v>5</v>
      </c>
    </row>
    <row r="14" spans="1:15" s="485" customFormat="1" ht="21" customHeight="1">
      <c r="A14" s="1689" t="s">
        <v>1307</v>
      </c>
      <c r="B14" s="1689"/>
      <c r="C14" s="916">
        <f>SUM(D14:G14)</f>
        <v>32</v>
      </c>
      <c r="D14" s="916">
        <v>11</v>
      </c>
      <c r="E14" s="916">
        <v>3</v>
      </c>
      <c r="F14" s="916">
        <v>2</v>
      </c>
      <c r="G14" s="917">
        <v>16</v>
      </c>
      <c r="H14" s="1650">
        <v>33368</v>
      </c>
      <c r="I14" s="1650"/>
      <c r="J14" s="916">
        <v>1</v>
      </c>
      <c r="K14" s="916">
        <v>5</v>
      </c>
      <c r="L14" s="917">
        <v>1</v>
      </c>
      <c r="M14" s="916">
        <v>8</v>
      </c>
      <c r="N14" s="916">
        <v>13</v>
      </c>
      <c r="O14" s="916">
        <v>4</v>
      </c>
    </row>
    <row r="15" spans="1:15">
      <c r="A15" s="511"/>
      <c r="B15" s="511"/>
      <c r="C15" s="511"/>
      <c r="O15" s="481" t="s">
        <v>824</v>
      </c>
    </row>
    <row r="16" spans="1:15" s="472" customFormat="1" ht="17.25" customHeight="1">
      <c r="A16" s="124"/>
      <c r="B16" s="124"/>
      <c r="C16" s="124"/>
      <c r="G16" s="515"/>
      <c r="H16" s="515"/>
      <c r="I16" s="474"/>
      <c r="J16" s="474"/>
      <c r="K16" s="474"/>
      <c r="L16" s="474"/>
      <c r="M16" s="125"/>
      <c r="N16" s="98"/>
    </row>
    <row r="17" spans="1:18">
      <c r="A17" s="511" t="s">
        <v>812</v>
      </c>
      <c r="B17" s="511"/>
      <c r="C17" s="511"/>
    </row>
    <row r="18" spans="1:18" s="485" customFormat="1" ht="39" customHeight="1">
      <c r="A18" s="1616" t="s">
        <v>801</v>
      </c>
      <c r="B18" s="1617"/>
      <c r="C18" s="1618"/>
      <c r="D18" s="795" t="s">
        <v>87</v>
      </c>
      <c r="E18" s="796" t="s">
        <v>813</v>
      </c>
      <c r="F18" s="797" t="s">
        <v>818</v>
      </c>
      <c r="G18" s="789" t="s">
        <v>814</v>
      </c>
      <c r="H18" s="789" t="s">
        <v>815</v>
      </c>
      <c r="I18" s="798" t="s">
        <v>819</v>
      </c>
      <c r="J18" s="798" t="s">
        <v>820</v>
      </c>
      <c r="K18" s="797" t="s">
        <v>821</v>
      </c>
      <c r="L18" s="796" t="s">
        <v>816</v>
      </c>
      <c r="M18" s="798" t="s">
        <v>822</v>
      </c>
      <c r="N18" s="797" t="s">
        <v>817</v>
      </c>
      <c r="O18" s="796" t="s">
        <v>376</v>
      </c>
    </row>
    <row r="19" spans="1:18" s="485" customFormat="1" ht="21" customHeight="1">
      <c r="A19" s="1701" t="s">
        <v>1283</v>
      </c>
      <c r="B19" s="1620" t="s">
        <v>724</v>
      </c>
      <c r="C19" s="1620"/>
      <c r="D19" s="546">
        <v>2817</v>
      </c>
      <c r="E19" s="734">
        <v>2</v>
      </c>
      <c r="F19" s="734">
        <v>0</v>
      </c>
      <c r="G19" s="734">
        <v>1</v>
      </c>
      <c r="H19" s="735">
        <v>209</v>
      </c>
      <c r="I19" s="735">
        <v>30</v>
      </c>
      <c r="J19" s="735">
        <v>47</v>
      </c>
      <c r="K19" s="734">
        <v>431</v>
      </c>
      <c r="L19" s="734">
        <v>4</v>
      </c>
      <c r="M19" s="735">
        <v>28</v>
      </c>
      <c r="N19" s="546">
        <v>1789</v>
      </c>
      <c r="O19" s="734">
        <v>276</v>
      </c>
    </row>
    <row r="20" spans="1:18" s="485" customFormat="1" ht="21" customHeight="1">
      <c r="A20" s="1691"/>
      <c r="B20" s="1691" t="s">
        <v>823</v>
      </c>
      <c r="C20" s="1691"/>
      <c r="D20" s="547">
        <v>2647</v>
      </c>
      <c r="E20" s="736">
        <v>1</v>
      </c>
      <c r="F20" s="736">
        <v>0</v>
      </c>
      <c r="G20" s="736">
        <v>0</v>
      </c>
      <c r="H20" s="737">
        <v>203</v>
      </c>
      <c r="I20" s="737">
        <v>30</v>
      </c>
      <c r="J20" s="737">
        <v>45</v>
      </c>
      <c r="K20" s="736">
        <v>408</v>
      </c>
      <c r="L20" s="736">
        <v>4</v>
      </c>
      <c r="M20" s="737">
        <v>16</v>
      </c>
      <c r="N20" s="547">
        <v>1675</v>
      </c>
      <c r="O20" s="736">
        <v>265</v>
      </c>
    </row>
    <row r="21" spans="1:18" s="485" customFormat="1" ht="21" customHeight="1">
      <c r="A21" s="1709" t="s">
        <v>1307</v>
      </c>
      <c r="B21" s="1626" t="s">
        <v>724</v>
      </c>
      <c r="C21" s="1626"/>
      <c r="D21" s="661">
        <f>SUM(E21:O21)</f>
        <v>2967</v>
      </c>
      <c r="E21" s="679">
        <v>5</v>
      </c>
      <c r="F21" s="679">
        <v>0</v>
      </c>
      <c r="G21" s="679">
        <v>0</v>
      </c>
      <c r="H21" s="680">
        <v>193</v>
      </c>
      <c r="I21" s="680">
        <v>35</v>
      </c>
      <c r="J21" s="680">
        <v>46</v>
      </c>
      <c r="K21" s="679">
        <v>423</v>
      </c>
      <c r="L21" s="679">
        <v>8</v>
      </c>
      <c r="M21" s="680">
        <v>19</v>
      </c>
      <c r="N21" s="661">
        <v>1980</v>
      </c>
      <c r="O21" s="679">
        <v>258</v>
      </c>
    </row>
    <row r="22" spans="1:18" s="485" customFormat="1" ht="21" customHeight="1">
      <c r="A22" s="1709"/>
      <c r="B22" s="1626" t="s">
        <v>823</v>
      </c>
      <c r="C22" s="1626"/>
      <c r="D22" s="661">
        <f>SUM(E22:O22)</f>
        <v>2798</v>
      </c>
      <c r="E22" s="679">
        <v>4</v>
      </c>
      <c r="F22" s="679">
        <v>0</v>
      </c>
      <c r="G22" s="679">
        <v>0</v>
      </c>
      <c r="H22" s="680">
        <v>201</v>
      </c>
      <c r="I22" s="680">
        <v>33</v>
      </c>
      <c r="J22" s="680">
        <v>46</v>
      </c>
      <c r="K22" s="679">
        <v>399</v>
      </c>
      <c r="L22" s="679">
        <v>5</v>
      </c>
      <c r="M22" s="680">
        <v>14</v>
      </c>
      <c r="N22" s="661">
        <v>1849</v>
      </c>
      <c r="O22" s="679">
        <v>247</v>
      </c>
    </row>
    <row r="23" spans="1:18">
      <c r="A23" s="511"/>
      <c r="B23" s="511"/>
      <c r="C23" s="511"/>
      <c r="O23" s="481" t="s">
        <v>824</v>
      </c>
    </row>
    <row r="24" spans="1:18" s="540" customFormat="1" ht="21" customHeight="1">
      <c r="A24" s="538"/>
      <c r="B24" s="538"/>
      <c r="C24" s="538"/>
      <c r="D24" s="488"/>
      <c r="E24" s="488"/>
      <c r="F24" s="488"/>
      <c r="G24" s="488"/>
      <c r="H24" s="488"/>
      <c r="I24" s="488"/>
      <c r="J24" s="528"/>
      <c r="K24" s="524"/>
      <c r="L24" s="488"/>
      <c r="M24" s="112"/>
      <c r="N24" s="113"/>
      <c r="O24" s="247"/>
    </row>
    <row r="25" spans="1:18" s="540" customFormat="1" ht="28.5" customHeight="1">
      <c r="A25" s="541" t="s">
        <v>826</v>
      </c>
      <c r="B25" s="538"/>
      <c r="C25" s="538"/>
      <c r="D25" s="488"/>
      <c r="E25" s="488"/>
      <c r="F25" s="488"/>
      <c r="G25" s="520"/>
      <c r="I25" s="520"/>
      <c r="J25" s="528"/>
      <c r="K25" s="524"/>
      <c r="M25" s="112"/>
      <c r="N25" s="113"/>
      <c r="O25" s="247"/>
    </row>
    <row r="26" spans="1:18" s="540" customFormat="1">
      <c r="A26" s="511" t="s">
        <v>827</v>
      </c>
      <c r="B26" s="538"/>
      <c r="C26" s="538"/>
      <c r="D26" s="488"/>
      <c r="E26" s="488"/>
      <c r="F26" s="488"/>
      <c r="G26" s="488"/>
      <c r="H26" s="488"/>
      <c r="I26" s="488"/>
      <c r="J26" s="528"/>
      <c r="K26" s="524"/>
      <c r="L26" s="488"/>
      <c r="M26" s="112"/>
      <c r="N26" s="113"/>
      <c r="O26" s="250" t="s">
        <v>878</v>
      </c>
    </row>
    <row r="27" spans="1:18" s="512" customFormat="1" ht="45" customHeight="1">
      <c r="A27" s="1616" t="s">
        <v>777</v>
      </c>
      <c r="B27" s="1617"/>
      <c r="C27" s="1618"/>
      <c r="D27" s="1504" t="s">
        <v>828</v>
      </c>
      <c r="E27" s="1505"/>
      <c r="F27" s="1504" t="s">
        <v>1034</v>
      </c>
      <c r="G27" s="1505"/>
      <c r="H27" s="1504" t="s">
        <v>829</v>
      </c>
      <c r="I27" s="1553"/>
      <c r="J27" s="1520" t="s">
        <v>830</v>
      </c>
      <c r="K27" s="1536"/>
      <c r="L27" s="1553" t="s">
        <v>831</v>
      </c>
      <c r="M27" s="1565"/>
      <c r="N27" s="1520" t="s">
        <v>832</v>
      </c>
      <c r="O27" s="1536"/>
    </row>
    <row r="28" spans="1:18" s="485" customFormat="1" ht="21" customHeight="1">
      <c r="A28" s="1702" t="s">
        <v>1208</v>
      </c>
      <c r="B28" s="1703"/>
      <c r="C28" s="1704"/>
      <c r="D28" s="1680">
        <v>12171181</v>
      </c>
      <c r="E28" s="1681"/>
      <c r="F28" s="1680">
        <v>12409793</v>
      </c>
      <c r="G28" s="1681"/>
      <c r="H28" s="1518">
        <v>0</v>
      </c>
      <c r="I28" s="1519"/>
      <c r="J28" s="1710">
        <v>1.02</v>
      </c>
      <c r="K28" s="1711"/>
      <c r="L28" s="1686">
        <v>3.4</v>
      </c>
      <c r="M28" s="1687"/>
      <c r="N28" s="1675">
        <v>2.6</v>
      </c>
      <c r="O28" s="1676"/>
      <c r="R28" s="832"/>
    </row>
    <row r="29" spans="1:18" s="485" customFormat="1" ht="21" customHeight="1">
      <c r="A29" s="1702" t="s">
        <v>1209</v>
      </c>
      <c r="B29" s="1703"/>
      <c r="C29" s="1704"/>
      <c r="D29" s="1680">
        <v>12217284</v>
      </c>
      <c r="E29" s="1681"/>
      <c r="F29" s="1680">
        <v>12955076</v>
      </c>
      <c r="G29" s="1681"/>
      <c r="H29" s="1682">
        <v>0</v>
      </c>
      <c r="I29" s="1683"/>
      <c r="J29" s="1684">
        <v>1.06</v>
      </c>
      <c r="K29" s="1685"/>
      <c r="L29" s="1686">
        <v>3.1</v>
      </c>
      <c r="M29" s="1687"/>
      <c r="N29" s="1675">
        <v>2</v>
      </c>
      <c r="O29" s="1676"/>
      <c r="R29" s="832"/>
    </row>
    <row r="30" spans="1:18" s="485" customFormat="1" ht="21" customHeight="1">
      <c r="A30" s="1702" t="s">
        <v>1210</v>
      </c>
      <c r="B30" s="1678"/>
      <c r="C30" s="1679"/>
      <c r="D30" s="1680">
        <v>12360805</v>
      </c>
      <c r="E30" s="1681"/>
      <c r="F30" s="1680">
        <v>13005958</v>
      </c>
      <c r="G30" s="1681"/>
      <c r="H30" s="1682">
        <v>0</v>
      </c>
      <c r="I30" s="1683"/>
      <c r="J30" s="1684">
        <v>1.052</v>
      </c>
      <c r="K30" s="1685"/>
      <c r="L30" s="1686">
        <v>2.9</v>
      </c>
      <c r="M30" s="1687"/>
      <c r="N30" s="1675">
        <v>1.7</v>
      </c>
      <c r="O30" s="1676"/>
    </row>
    <row r="31" spans="1:18" s="485" customFormat="1" ht="21" customHeight="1">
      <c r="A31" s="1702" t="s">
        <v>1211</v>
      </c>
      <c r="B31" s="1678"/>
      <c r="C31" s="1679"/>
      <c r="D31" s="1680">
        <v>12544643</v>
      </c>
      <c r="E31" s="1681"/>
      <c r="F31" s="1680">
        <v>12870548</v>
      </c>
      <c r="G31" s="1681"/>
      <c r="H31" s="1682">
        <v>0</v>
      </c>
      <c r="I31" s="1683"/>
      <c r="J31" s="1684">
        <v>1.026</v>
      </c>
      <c r="K31" s="1685"/>
      <c r="L31" s="1686">
        <v>2.4</v>
      </c>
      <c r="M31" s="1687"/>
      <c r="N31" s="1675">
        <v>1.4</v>
      </c>
      <c r="O31" s="1676"/>
    </row>
    <row r="32" spans="1:18" s="485" customFormat="1" ht="21" customHeight="1">
      <c r="A32" s="1677" t="s">
        <v>1122</v>
      </c>
      <c r="B32" s="1678"/>
      <c r="C32" s="1679"/>
      <c r="D32" s="1680">
        <v>12678148</v>
      </c>
      <c r="E32" s="1681"/>
      <c r="F32" s="1680">
        <v>13687254</v>
      </c>
      <c r="G32" s="1681"/>
      <c r="H32" s="1682">
        <v>0</v>
      </c>
      <c r="I32" s="1683"/>
      <c r="J32" s="1684">
        <v>1.08</v>
      </c>
      <c r="K32" s="1685"/>
      <c r="L32" s="1686">
        <v>2.4</v>
      </c>
      <c r="M32" s="1687"/>
      <c r="N32" s="1675">
        <v>1.2</v>
      </c>
      <c r="O32" s="1676"/>
    </row>
    <row r="33" spans="1:15" s="485" customFormat="1" ht="21" customHeight="1">
      <c r="A33" s="1664" t="s">
        <v>1145</v>
      </c>
      <c r="B33" s="1665"/>
      <c r="C33" s="1666"/>
      <c r="D33" s="1667">
        <v>13464722</v>
      </c>
      <c r="E33" s="1668"/>
      <c r="F33" s="1667">
        <v>13980281</v>
      </c>
      <c r="G33" s="1668"/>
      <c r="H33" s="1669">
        <v>0</v>
      </c>
      <c r="I33" s="1670"/>
      <c r="J33" s="1671">
        <v>1.038</v>
      </c>
      <c r="K33" s="1672"/>
      <c r="L33" s="1673">
        <v>2.4</v>
      </c>
      <c r="M33" s="1674"/>
      <c r="N33" s="1662">
        <v>1</v>
      </c>
      <c r="O33" s="1663"/>
    </row>
    <row r="34" spans="1:15" s="485" customFormat="1" ht="21" customHeight="1">
      <c r="A34" s="622"/>
      <c r="B34" s="622"/>
      <c r="C34" s="622"/>
      <c r="D34" s="623"/>
      <c r="E34" s="623"/>
      <c r="F34" s="623"/>
      <c r="G34" s="623"/>
      <c r="H34" s="250"/>
      <c r="I34" s="250"/>
      <c r="J34" s="624"/>
      <c r="K34" s="624"/>
      <c r="L34" s="625"/>
      <c r="M34" s="625"/>
      <c r="N34" s="626"/>
      <c r="O34" s="481" t="s">
        <v>1284</v>
      </c>
    </row>
    <row r="35" spans="1:15" s="540" customFormat="1" ht="21" customHeight="1">
      <c r="A35" s="627"/>
      <c r="B35" s="538"/>
      <c r="C35" s="538"/>
      <c r="D35" s="488"/>
      <c r="E35" s="488"/>
      <c r="F35" s="488"/>
      <c r="G35" s="488"/>
      <c r="H35" s="488"/>
      <c r="I35" s="488"/>
      <c r="J35" s="528"/>
      <c r="K35" s="524"/>
      <c r="L35" s="488"/>
      <c r="M35" s="112"/>
    </row>
    <row r="36" spans="1:15" s="540" customFormat="1" ht="21" customHeight="1">
      <c r="A36" s="538"/>
      <c r="B36" s="538"/>
      <c r="C36" s="538"/>
      <c r="D36" s="488"/>
      <c r="E36" s="488"/>
      <c r="F36" s="488"/>
      <c r="G36" s="488"/>
      <c r="H36" s="488"/>
      <c r="I36" s="488"/>
      <c r="J36" s="528"/>
      <c r="K36" s="529"/>
      <c r="L36" s="520"/>
      <c r="M36" s="112"/>
      <c r="N36" s="113"/>
      <c r="O36" s="247"/>
    </row>
    <row r="37" spans="1:15" s="540" customFormat="1" ht="21" customHeight="1">
      <c r="A37" s="538"/>
      <c r="B37" s="538"/>
      <c r="C37" s="538"/>
      <c r="D37" s="488"/>
      <c r="E37" s="488"/>
      <c r="F37" s="488"/>
      <c r="G37" s="520"/>
      <c r="H37" s="520"/>
      <c r="I37" s="520"/>
      <c r="J37" s="528"/>
      <c r="K37" s="524"/>
      <c r="L37" s="488"/>
      <c r="M37" s="112"/>
      <c r="N37" s="113"/>
      <c r="O37" s="247"/>
    </row>
    <row r="38" spans="1:15" s="248" customFormat="1" ht="23.25" customHeight="1">
      <c r="G38" s="544"/>
      <c r="H38" s="544"/>
      <c r="I38" s="545"/>
      <c r="J38" s="545"/>
      <c r="K38" s="481"/>
      <c r="N38" s="249"/>
    </row>
    <row r="39" spans="1:15" s="248" customFormat="1" ht="21" customHeight="1">
      <c r="G39" s="544"/>
      <c r="H39" s="544"/>
      <c r="I39" s="545"/>
      <c r="J39" s="545"/>
      <c r="K39" s="545"/>
      <c r="L39" s="756"/>
      <c r="N39" s="249"/>
    </row>
    <row r="40" spans="1:15" s="248" customFormat="1" ht="21" customHeight="1">
      <c r="G40" s="544"/>
      <c r="H40" s="544"/>
      <c r="I40" s="545"/>
      <c r="J40" s="545"/>
      <c r="K40" s="545"/>
      <c r="L40" s="545"/>
      <c r="N40" s="249"/>
    </row>
    <row r="41" spans="1:15" s="248" customFormat="1" ht="21" customHeight="1">
      <c r="G41" s="544"/>
      <c r="H41" s="544"/>
      <c r="I41" s="545"/>
      <c r="J41" s="545"/>
      <c r="K41" s="545"/>
      <c r="L41" s="545"/>
      <c r="N41" s="249"/>
    </row>
    <row r="42" spans="1:15" s="248" customFormat="1" ht="21" customHeight="1">
      <c r="G42" s="544"/>
      <c r="H42" s="544"/>
      <c r="I42" s="545"/>
      <c r="J42" s="545"/>
      <c r="K42" s="545"/>
      <c r="L42" s="545"/>
      <c r="N42" s="249"/>
    </row>
    <row r="43" spans="1:15" ht="21" customHeight="1"/>
  </sheetData>
  <mergeCells count="77">
    <mergeCell ref="L30:M30"/>
    <mergeCell ref="A27:C27"/>
    <mergeCell ref="D27:E27"/>
    <mergeCell ref="F30:G30"/>
    <mergeCell ref="H30:I30"/>
    <mergeCell ref="J30:K30"/>
    <mergeCell ref="H29:I29"/>
    <mergeCell ref="J29:K29"/>
    <mergeCell ref="H28:I28"/>
    <mergeCell ref="J28:K28"/>
    <mergeCell ref="F28:G28"/>
    <mergeCell ref="A21:A22"/>
    <mergeCell ref="B21:C21"/>
    <mergeCell ref="B22:C22"/>
    <mergeCell ref="A30:C30"/>
    <mergeCell ref="D30:E30"/>
    <mergeCell ref="N31:O31"/>
    <mergeCell ref="A31:C31"/>
    <mergeCell ref="D31:E31"/>
    <mergeCell ref="F31:G31"/>
    <mergeCell ref="H31:I31"/>
    <mergeCell ref="J31:K31"/>
    <mergeCell ref="L31:M31"/>
    <mergeCell ref="L6:M6"/>
    <mergeCell ref="N28:O28"/>
    <mergeCell ref="N29:O29"/>
    <mergeCell ref="L7:M7"/>
    <mergeCell ref="N27:O27"/>
    <mergeCell ref="L27:M27"/>
    <mergeCell ref="L28:M28"/>
    <mergeCell ref="L29:M29"/>
    <mergeCell ref="H14:I14"/>
    <mergeCell ref="H4:I4"/>
    <mergeCell ref="F4:G4"/>
    <mergeCell ref="N30:O30"/>
    <mergeCell ref="A18:C18"/>
    <mergeCell ref="B19:C19"/>
    <mergeCell ref="A19:A20"/>
    <mergeCell ref="B20:C20"/>
    <mergeCell ref="A28:C28"/>
    <mergeCell ref="D28:E28"/>
    <mergeCell ref="J27:K27"/>
    <mergeCell ref="H27:I27"/>
    <mergeCell ref="F27:G27"/>
    <mergeCell ref="A29:C29"/>
    <mergeCell ref="D29:E29"/>
    <mergeCell ref="F29:G29"/>
    <mergeCell ref="A7:C7"/>
    <mergeCell ref="D7:E7"/>
    <mergeCell ref="A14:B14"/>
    <mergeCell ref="L3:M5"/>
    <mergeCell ref="A11:B12"/>
    <mergeCell ref="A13:B13"/>
    <mergeCell ref="H11:I12"/>
    <mergeCell ref="C11:G11"/>
    <mergeCell ref="J11:O11"/>
    <mergeCell ref="H13:I13"/>
    <mergeCell ref="A3:C5"/>
    <mergeCell ref="A6:C6"/>
    <mergeCell ref="D3:E5"/>
    <mergeCell ref="D6:E6"/>
    <mergeCell ref="F3:K3"/>
    <mergeCell ref="J4:K4"/>
    <mergeCell ref="N32:O32"/>
    <mergeCell ref="A32:C32"/>
    <mergeCell ref="D32:E32"/>
    <mergeCell ref="F32:G32"/>
    <mergeCell ref="H32:I32"/>
    <mergeCell ref="J32:K32"/>
    <mergeCell ref="L32:M32"/>
    <mergeCell ref="N33:O33"/>
    <mergeCell ref="A33:C33"/>
    <mergeCell ref="D33:E33"/>
    <mergeCell ref="F33:G33"/>
    <mergeCell ref="H33:I33"/>
    <mergeCell ref="J33:K33"/>
    <mergeCell ref="L33:M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ignoredErrors>
    <ignoredError sqref="D14:O14" formulaRange="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43"/>
  <sheetViews>
    <sheetView view="pageBreakPreview" topLeftCell="A28" zoomScale="130" zoomScaleNormal="100" zoomScaleSheetLayoutView="130" workbookViewId="0">
      <selection activeCell="J4" sqref="J4"/>
    </sheetView>
  </sheetViews>
  <sheetFormatPr defaultRowHeight="13.5"/>
  <cols>
    <col min="1" max="1" width="1.625" style="124" customWidth="1"/>
    <col min="2" max="2" width="20.625" style="124" customWidth="1"/>
    <col min="3" max="3" width="1.625" style="124" customWidth="1"/>
    <col min="4" max="7" width="10.625" style="510" customWidth="1"/>
    <col min="8" max="9" width="10.625" style="548" customWidth="1"/>
    <col min="10" max="10" width="10.625" style="549" customWidth="1"/>
    <col min="11" max="11" width="10.25" style="124" bestFit="1" customWidth="1"/>
    <col min="12" max="16384" width="9" style="124"/>
  </cols>
  <sheetData>
    <row r="1" spans="1:10" ht="28.5" customHeight="1"/>
    <row r="2" spans="1:10" ht="17.25" customHeight="1">
      <c r="A2" s="511" t="s">
        <v>833</v>
      </c>
      <c r="H2" s="250"/>
      <c r="I2" s="250" t="s">
        <v>878</v>
      </c>
    </row>
    <row r="3" spans="1:10" s="485" customFormat="1" ht="28.5" customHeight="1">
      <c r="A3" s="1616" t="s">
        <v>836</v>
      </c>
      <c r="B3" s="1712"/>
      <c r="C3" s="1713"/>
      <c r="D3" s="825" t="s">
        <v>1208</v>
      </c>
      <c r="E3" s="825" t="s">
        <v>1209</v>
      </c>
      <c r="F3" s="825" t="s">
        <v>1210</v>
      </c>
      <c r="G3" s="825" t="s">
        <v>1211</v>
      </c>
      <c r="H3" s="825" t="s">
        <v>1281</v>
      </c>
      <c r="I3" s="772" t="s">
        <v>1277</v>
      </c>
      <c r="J3" s="549" t="s">
        <v>1405</v>
      </c>
    </row>
    <row r="4" spans="1:10" s="485" customFormat="1" ht="17.100000000000001" customHeight="1">
      <c r="A4" s="550"/>
      <c r="B4" s="551" t="s">
        <v>834</v>
      </c>
      <c r="C4" s="552"/>
      <c r="D4" s="553">
        <v>24116636</v>
      </c>
      <c r="E4" s="553">
        <v>24374531</v>
      </c>
      <c r="F4" s="553">
        <v>25045593</v>
      </c>
      <c r="G4" s="553">
        <v>25125066</v>
      </c>
      <c r="H4" s="553">
        <v>27786401</v>
      </c>
      <c r="I4" s="553">
        <v>37252617</v>
      </c>
      <c r="J4" s="549">
        <f>I4/$I$4</f>
        <v>1</v>
      </c>
    </row>
    <row r="5" spans="1:10" s="485" customFormat="1" ht="17.100000000000001" customHeight="1">
      <c r="A5" s="554"/>
      <c r="B5" s="555" t="s">
        <v>835</v>
      </c>
      <c r="C5" s="556"/>
      <c r="D5" s="557">
        <v>14893982</v>
      </c>
      <c r="E5" s="557">
        <v>14961144</v>
      </c>
      <c r="F5" s="557">
        <v>14821234</v>
      </c>
      <c r="G5" s="557">
        <v>15502790</v>
      </c>
      <c r="H5" s="557">
        <v>16274197</v>
      </c>
      <c r="I5" s="557">
        <v>16042217</v>
      </c>
      <c r="J5" s="549">
        <f t="shared" ref="J5:J26" si="0">I5/$I$4</f>
        <v>0.4306332894679587</v>
      </c>
    </row>
    <row r="6" spans="1:10" s="485" customFormat="1" ht="17.100000000000001" customHeight="1">
      <c r="A6" s="554"/>
      <c r="B6" s="555" t="s">
        <v>837</v>
      </c>
      <c r="C6" s="556"/>
      <c r="D6" s="557">
        <v>209688</v>
      </c>
      <c r="E6" s="557">
        <v>213228</v>
      </c>
      <c r="F6" s="557">
        <v>212925</v>
      </c>
      <c r="G6" s="557">
        <v>214988</v>
      </c>
      <c r="H6" s="557">
        <v>220057</v>
      </c>
      <c r="I6" s="557">
        <v>222517</v>
      </c>
      <c r="J6" s="549">
        <f t="shared" si="0"/>
        <v>5.9731910915144567E-3</v>
      </c>
    </row>
    <row r="7" spans="1:10" s="485" customFormat="1" ht="17.100000000000001" customHeight="1">
      <c r="A7" s="554"/>
      <c r="B7" s="555" t="s">
        <v>838</v>
      </c>
      <c r="C7" s="556"/>
      <c r="D7" s="557">
        <v>38120</v>
      </c>
      <c r="E7" s="557">
        <v>19196</v>
      </c>
      <c r="F7" s="557">
        <v>35440</v>
      </c>
      <c r="G7" s="557">
        <v>36806</v>
      </c>
      <c r="H7" s="557">
        <v>16644</v>
      </c>
      <c r="I7" s="557">
        <v>18417</v>
      </c>
      <c r="J7" s="549">
        <f t="shared" si="0"/>
        <v>4.9438137460248771E-4</v>
      </c>
    </row>
    <row r="8" spans="1:10" s="485" customFormat="1" ht="17.100000000000001" customHeight="1">
      <c r="A8" s="554"/>
      <c r="B8" s="555" t="s">
        <v>839</v>
      </c>
      <c r="C8" s="556"/>
      <c r="D8" s="557">
        <v>120261</v>
      </c>
      <c r="E8" s="557">
        <v>90573</v>
      </c>
      <c r="F8" s="557">
        <v>121130</v>
      </c>
      <c r="G8" s="557">
        <v>104900</v>
      </c>
      <c r="H8" s="557">
        <v>115693</v>
      </c>
      <c r="I8" s="557">
        <v>107927</v>
      </c>
      <c r="J8" s="549">
        <f t="shared" si="0"/>
        <v>2.8971655870512398E-3</v>
      </c>
    </row>
    <row r="9" spans="1:10" s="485" customFormat="1" ht="17.100000000000001" customHeight="1">
      <c r="A9" s="554"/>
      <c r="B9" s="555" t="s">
        <v>840</v>
      </c>
      <c r="C9" s="556"/>
      <c r="D9" s="557">
        <v>124620</v>
      </c>
      <c r="E9" s="557">
        <v>47019</v>
      </c>
      <c r="F9" s="557">
        <v>117181</v>
      </c>
      <c r="G9" s="557">
        <v>79666</v>
      </c>
      <c r="H9" s="557">
        <v>59688</v>
      </c>
      <c r="I9" s="557">
        <v>102177</v>
      </c>
      <c r="J9" s="549">
        <f t="shared" si="0"/>
        <v>2.7428140149187369E-3</v>
      </c>
    </row>
    <row r="10" spans="1:10" s="485" customFormat="1" ht="17.100000000000001" customHeight="1">
      <c r="A10" s="554"/>
      <c r="B10" s="904" t="s">
        <v>1312</v>
      </c>
      <c r="C10" s="556"/>
      <c r="D10" s="557">
        <v>0</v>
      </c>
      <c r="E10" s="557">
        <v>0</v>
      </c>
      <c r="F10" s="557">
        <v>0</v>
      </c>
      <c r="G10" s="557">
        <v>0</v>
      </c>
      <c r="H10" s="557">
        <v>0</v>
      </c>
      <c r="I10" s="557">
        <v>76278</v>
      </c>
      <c r="J10" s="549">
        <f t="shared" si="0"/>
        <v>2.0475876902822693E-3</v>
      </c>
    </row>
    <row r="11" spans="1:10" s="485" customFormat="1" ht="17.100000000000001" customHeight="1">
      <c r="A11" s="554"/>
      <c r="B11" s="555" t="s">
        <v>841</v>
      </c>
      <c r="C11" s="556"/>
      <c r="D11" s="557">
        <v>1589612</v>
      </c>
      <c r="E11" s="557">
        <v>1461230</v>
      </c>
      <c r="F11" s="557">
        <v>1520113</v>
      </c>
      <c r="G11" s="557">
        <v>1558576</v>
      </c>
      <c r="H11" s="557">
        <v>1478055</v>
      </c>
      <c r="I11" s="557">
        <v>1835618</v>
      </c>
      <c r="J11" s="549">
        <f t="shared" si="0"/>
        <v>4.9274873762560088E-2</v>
      </c>
    </row>
    <row r="12" spans="1:10" s="485" customFormat="1" ht="17.100000000000001" customHeight="1">
      <c r="A12" s="554"/>
      <c r="B12" s="555" t="s">
        <v>842</v>
      </c>
      <c r="C12" s="556"/>
      <c r="D12" s="557">
        <v>1937</v>
      </c>
      <c r="E12" s="557">
        <v>1878</v>
      </c>
      <c r="F12" s="557">
        <v>1794</v>
      </c>
      <c r="G12" s="557">
        <v>1748</v>
      </c>
      <c r="H12" s="557">
        <v>1730</v>
      </c>
      <c r="I12" s="557">
        <v>1637</v>
      </c>
      <c r="J12" s="549">
        <f t="shared" si="0"/>
        <v>4.3943221492331667E-5</v>
      </c>
    </row>
    <row r="13" spans="1:10" s="485" customFormat="1" ht="17.100000000000001" customHeight="1">
      <c r="A13" s="554"/>
      <c r="B13" s="826" t="s">
        <v>1287</v>
      </c>
      <c r="C13" s="556"/>
      <c r="D13" s="557">
        <v>0</v>
      </c>
      <c r="E13" s="557">
        <v>0</v>
      </c>
      <c r="F13" s="557">
        <v>0</v>
      </c>
      <c r="G13" s="557">
        <v>0</v>
      </c>
      <c r="H13" s="557">
        <v>20072</v>
      </c>
      <c r="I13" s="557">
        <v>43564</v>
      </c>
      <c r="J13" s="549">
        <f t="shared" si="0"/>
        <v>1.1694211979791915E-3</v>
      </c>
    </row>
    <row r="14" spans="1:10" s="485" customFormat="1" ht="17.100000000000001" customHeight="1">
      <c r="A14" s="554"/>
      <c r="B14" s="555" t="s">
        <v>844</v>
      </c>
      <c r="C14" s="556"/>
      <c r="D14" s="557">
        <v>80913</v>
      </c>
      <c r="E14" s="557">
        <v>87490</v>
      </c>
      <c r="F14" s="557">
        <v>92834</v>
      </c>
      <c r="G14" s="557">
        <v>105887</v>
      </c>
      <c r="H14" s="557">
        <v>417715</v>
      </c>
      <c r="I14" s="557">
        <v>144423</v>
      </c>
      <c r="J14" s="549">
        <f t="shared" si="0"/>
        <v>3.8768551481899918E-3</v>
      </c>
    </row>
    <row r="15" spans="1:10" s="485" customFormat="1" ht="17.100000000000001" customHeight="1">
      <c r="A15" s="554"/>
      <c r="B15" s="555" t="s">
        <v>856</v>
      </c>
      <c r="C15" s="556"/>
      <c r="D15" s="557">
        <v>44718</v>
      </c>
      <c r="E15" s="557">
        <v>42862</v>
      </c>
      <c r="F15" s="557">
        <v>46648</v>
      </c>
      <c r="G15" s="557">
        <v>39830</v>
      </c>
      <c r="H15" s="557">
        <v>37830</v>
      </c>
      <c r="I15" s="557">
        <v>39151</v>
      </c>
      <c r="J15" s="549">
        <f t="shared" si="0"/>
        <v>1.0509597218364552E-3</v>
      </c>
    </row>
    <row r="16" spans="1:10" s="485" customFormat="1" ht="17.100000000000001" customHeight="1">
      <c r="A16" s="554"/>
      <c r="B16" s="555" t="s">
        <v>845</v>
      </c>
      <c r="C16" s="556"/>
      <c r="D16" s="557">
        <v>13910</v>
      </c>
      <c r="E16" s="557">
        <v>13790</v>
      </c>
      <c r="F16" s="557">
        <v>13402</v>
      </c>
      <c r="G16" s="557">
        <v>12078</v>
      </c>
      <c r="H16" s="557">
        <v>11651</v>
      </c>
      <c r="I16" s="557">
        <v>12763</v>
      </c>
      <c r="J16" s="549">
        <f t="shared" si="0"/>
        <v>3.4260680263080575E-4</v>
      </c>
    </row>
    <row r="17" spans="1:10" s="485" customFormat="1" ht="17.100000000000001" customHeight="1">
      <c r="A17" s="554"/>
      <c r="B17" s="555" t="s">
        <v>846</v>
      </c>
      <c r="C17" s="556"/>
      <c r="D17" s="557">
        <v>480382</v>
      </c>
      <c r="E17" s="557">
        <v>123884</v>
      </c>
      <c r="F17" s="557">
        <v>148213</v>
      </c>
      <c r="G17" s="557">
        <v>157675</v>
      </c>
      <c r="H17" s="557">
        <v>166725</v>
      </c>
      <c r="I17" s="557">
        <v>136069</v>
      </c>
      <c r="J17" s="549">
        <f t="shared" si="0"/>
        <v>3.6526024466952216E-3</v>
      </c>
    </row>
    <row r="18" spans="1:10" s="485" customFormat="1" ht="17.100000000000001" customHeight="1">
      <c r="A18" s="554"/>
      <c r="B18" s="555" t="s">
        <v>847</v>
      </c>
      <c r="C18" s="556"/>
      <c r="D18" s="557">
        <v>178729</v>
      </c>
      <c r="E18" s="557">
        <v>553987</v>
      </c>
      <c r="F18" s="557">
        <v>575061</v>
      </c>
      <c r="G18" s="557">
        <v>577435</v>
      </c>
      <c r="H18" s="557">
        <v>464592</v>
      </c>
      <c r="I18" s="557">
        <v>347781</v>
      </c>
      <c r="J18" s="549">
        <f t="shared" si="0"/>
        <v>9.3357468013589486E-3</v>
      </c>
    </row>
    <row r="19" spans="1:10" s="485" customFormat="1" ht="17.100000000000001" customHeight="1">
      <c r="A19" s="554"/>
      <c r="B19" s="555" t="s">
        <v>848</v>
      </c>
      <c r="C19" s="556"/>
      <c r="D19" s="557">
        <v>2552821</v>
      </c>
      <c r="E19" s="557">
        <v>2691234</v>
      </c>
      <c r="F19" s="557">
        <v>2766050</v>
      </c>
      <c r="G19" s="557">
        <v>2759847</v>
      </c>
      <c r="H19" s="557">
        <v>3523424</v>
      </c>
      <c r="I19" s="557">
        <v>13574939</v>
      </c>
      <c r="J19" s="549">
        <f t="shared" si="0"/>
        <v>0.36440229152223053</v>
      </c>
    </row>
    <row r="20" spans="1:10" s="485" customFormat="1" ht="17.100000000000001" customHeight="1">
      <c r="A20" s="554"/>
      <c r="B20" s="555" t="s">
        <v>849</v>
      </c>
      <c r="C20" s="556"/>
      <c r="D20" s="557">
        <v>1322099</v>
      </c>
      <c r="E20" s="557">
        <v>1396816</v>
      </c>
      <c r="F20" s="557">
        <v>1432704</v>
      </c>
      <c r="G20" s="557">
        <v>1534807</v>
      </c>
      <c r="H20" s="557">
        <v>1984256</v>
      </c>
      <c r="I20" s="557">
        <v>2043752</v>
      </c>
      <c r="J20" s="549">
        <f t="shared" si="0"/>
        <v>5.4861971173729887E-2</v>
      </c>
    </row>
    <row r="21" spans="1:10" s="485" customFormat="1" ht="17.100000000000001" customHeight="1">
      <c r="A21" s="554"/>
      <c r="B21" s="555" t="s">
        <v>850</v>
      </c>
      <c r="C21" s="556"/>
      <c r="D21" s="557">
        <v>281505</v>
      </c>
      <c r="E21" s="557">
        <v>83408</v>
      </c>
      <c r="F21" s="557">
        <v>30311</v>
      </c>
      <c r="G21" s="557">
        <v>31507</v>
      </c>
      <c r="H21" s="557">
        <v>19436</v>
      </c>
      <c r="I21" s="557">
        <v>41639</v>
      </c>
      <c r="J21" s="549">
        <f t="shared" si="0"/>
        <v>1.1177469760043973E-3</v>
      </c>
    </row>
    <row r="22" spans="1:10" s="485" customFormat="1" ht="17.100000000000001" customHeight="1">
      <c r="A22" s="554"/>
      <c r="B22" s="555" t="s">
        <v>851</v>
      </c>
      <c r="C22" s="556"/>
      <c r="D22" s="557">
        <v>11845</v>
      </c>
      <c r="E22" s="557">
        <v>87263</v>
      </c>
      <c r="F22" s="557">
        <v>71209</v>
      </c>
      <c r="G22" s="557">
        <v>45856</v>
      </c>
      <c r="H22" s="557">
        <v>72544</v>
      </c>
      <c r="I22" s="557">
        <v>99505</v>
      </c>
      <c r="J22" s="549">
        <f t="shared" si="0"/>
        <v>2.6710875104425549E-3</v>
      </c>
    </row>
    <row r="23" spans="1:10" s="485" customFormat="1" ht="17.100000000000001" customHeight="1">
      <c r="A23" s="554"/>
      <c r="B23" s="555" t="s">
        <v>852</v>
      </c>
      <c r="C23" s="556"/>
      <c r="D23" s="557">
        <v>110529</v>
      </c>
      <c r="E23" s="557">
        <v>126041</v>
      </c>
      <c r="F23" s="557">
        <v>528980</v>
      </c>
      <c r="G23" s="557">
        <v>112858</v>
      </c>
      <c r="H23" s="557">
        <v>190309</v>
      </c>
      <c r="I23" s="557">
        <v>283703</v>
      </c>
      <c r="J23" s="549">
        <f t="shared" si="0"/>
        <v>7.6156528815143378E-3</v>
      </c>
    </row>
    <row r="24" spans="1:10" s="485" customFormat="1" ht="17.100000000000001" customHeight="1">
      <c r="A24" s="554"/>
      <c r="B24" s="555" t="s">
        <v>853</v>
      </c>
      <c r="C24" s="556"/>
      <c r="D24" s="557">
        <v>997642</v>
      </c>
      <c r="E24" s="557">
        <v>1273145</v>
      </c>
      <c r="F24" s="557">
        <v>1350770</v>
      </c>
      <c r="G24" s="557">
        <v>1080662</v>
      </c>
      <c r="H24" s="557">
        <v>1200115</v>
      </c>
      <c r="I24" s="557">
        <v>1282183</v>
      </c>
      <c r="J24" s="549">
        <f t="shared" si="0"/>
        <v>3.4418602054185884E-2</v>
      </c>
    </row>
    <row r="25" spans="1:10" s="485" customFormat="1" ht="17.100000000000001" customHeight="1">
      <c r="A25" s="554"/>
      <c r="B25" s="555" t="s">
        <v>854</v>
      </c>
      <c r="C25" s="556"/>
      <c r="D25" s="557">
        <v>804685</v>
      </c>
      <c r="E25" s="557">
        <v>892927</v>
      </c>
      <c r="F25" s="557">
        <v>858901</v>
      </c>
      <c r="G25" s="557">
        <v>909101</v>
      </c>
      <c r="H25" s="557">
        <v>1309587</v>
      </c>
      <c r="I25" s="557">
        <v>796357</v>
      </c>
      <c r="J25" s="549">
        <f t="shared" si="0"/>
        <v>2.1377209552821484E-2</v>
      </c>
    </row>
    <row r="26" spans="1:10" ht="17.100000000000001" customHeight="1">
      <c r="A26" s="907"/>
      <c r="B26" s="904" t="s">
        <v>855</v>
      </c>
      <c r="C26" s="908"/>
      <c r="D26" s="909">
        <v>173400</v>
      </c>
      <c r="E26" s="909">
        <v>116000</v>
      </c>
      <c r="F26" s="909">
        <v>187000</v>
      </c>
      <c r="G26" s="909">
        <v>134000</v>
      </c>
      <c r="H26" s="909">
        <v>137000</v>
      </c>
      <c r="I26" s="909">
        <v>0</v>
      </c>
      <c r="J26" s="549">
        <f t="shared" si="0"/>
        <v>0</v>
      </c>
    </row>
    <row r="27" spans="1:10" s="485" customFormat="1" ht="17.100000000000001" customHeight="1">
      <c r="A27" s="561"/>
      <c r="B27" s="903" t="s">
        <v>843</v>
      </c>
      <c r="C27" s="562"/>
      <c r="D27" s="563">
        <v>85238</v>
      </c>
      <c r="E27" s="563">
        <v>91416</v>
      </c>
      <c r="F27" s="563">
        <v>113693</v>
      </c>
      <c r="G27" s="563">
        <v>124049</v>
      </c>
      <c r="H27" s="563">
        <v>65081</v>
      </c>
      <c r="I27" s="563">
        <v>0</v>
      </c>
      <c r="J27" s="549">
        <f>I27/$I$4</f>
        <v>0</v>
      </c>
    </row>
    <row r="28" spans="1:10" s="540" customFormat="1" ht="21" customHeight="1">
      <c r="B28" s="538"/>
      <c r="C28" s="538"/>
      <c r="D28" s="906"/>
      <c r="E28" s="488"/>
      <c r="F28" s="488"/>
      <c r="G28" s="488"/>
      <c r="J28" s="559"/>
    </row>
    <row r="29" spans="1:10" s="540" customFormat="1" ht="21" customHeight="1">
      <c r="B29" s="538"/>
      <c r="C29" s="538"/>
      <c r="D29" s="488"/>
      <c r="E29" s="488"/>
      <c r="F29" s="488"/>
      <c r="G29" s="488"/>
      <c r="H29" s="488"/>
      <c r="I29" s="488"/>
      <c r="J29" s="559"/>
    </row>
    <row r="30" spans="1:10" s="540" customFormat="1" ht="21" customHeight="1">
      <c r="B30" s="538"/>
      <c r="C30" s="538"/>
      <c r="D30" s="488"/>
      <c r="E30" s="488"/>
      <c r="F30" s="488"/>
      <c r="G30" s="488"/>
      <c r="H30" s="488"/>
      <c r="I30" s="488"/>
      <c r="J30" s="559"/>
    </row>
    <row r="31" spans="1:10" s="540" customFormat="1" ht="21" customHeight="1">
      <c r="B31" s="538"/>
      <c r="C31" s="538"/>
      <c r="D31" s="488"/>
      <c r="E31" s="488"/>
      <c r="F31" s="520"/>
      <c r="G31" s="520"/>
      <c r="H31" s="520"/>
      <c r="I31" s="520"/>
      <c r="J31" s="559"/>
    </row>
    <row r="32" spans="1:10" s="248" customFormat="1" ht="23.25" customHeight="1">
      <c r="D32" s="544"/>
      <c r="E32" s="544"/>
      <c r="F32" s="544"/>
      <c r="G32" s="544"/>
      <c r="H32" s="477"/>
      <c r="I32" s="477"/>
      <c r="J32" s="559"/>
    </row>
    <row r="33" spans="4:10" s="248" customFormat="1" ht="21" customHeight="1">
      <c r="D33" s="544"/>
      <c r="E33" s="544"/>
      <c r="F33" s="544"/>
      <c r="G33" s="544"/>
      <c r="H33" s="477"/>
      <c r="I33" s="477"/>
      <c r="J33" s="559"/>
    </row>
    <row r="34" spans="4:10" s="248" customFormat="1" ht="21" customHeight="1">
      <c r="D34" s="544"/>
      <c r="E34" s="544"/>
      <c r="F34" s="544"/>
      <c r="G34" s="544"/>
      <c r="H34" s="477"/>
      <c r="I34" s="477"/>
      <c r="J34" s="559"/>
    </row>
    <row r="35" spans="4:10" s="248" customFormat="1" ht="21" customHeight="1">
      <c r="D35" s="544"/>
      <c r="E35" s="544"/>
      <c r="F35" s="544"/>
      <c r="G35" s="544"/>
      <c r="H35" s="477"/>
      <c r="I35" s="477"/>
      <c r="J35" s="559"/>
    </row>
    <row r="36" spans="4:10" s="248" customFormat="1" ht="21" customHeight="1">
      <c r="D36" s="544"/>
      <c r="E36" s="544"/>
      <c r="F36" s="544"/>
      <c r="G36" s="544"/>
      <c r="H36" s="477"/>
      <c r="I36" s="477"/>
      <c r="J36" s="559"/>
    </row>
    <row r="37" spans="4:10" s="248" customFormat="1" ht="21" customHeight="1">
      <c r="D37" s="544"/>
      <c r="E37" s="544"/>
      <c r="F37" s="544"/>
      <c r="G37" s="544"/>
      <c r="H37" s="477"/>
      <c r="I37" s="477"/>
      <c r="J37" s="559"/>
    </row>
    <row r="38" spans="4:10" s="248" customFormat="1" ht="21" customHeight="1">
      <c r="D38" s="544"/>
      <c r="E38" s="544"/>
      <c r="F38" s="544"/>
      <c r="G38" s="544"/>
      <c r="H38" s="477"/>
      <c r="I38" s="477"/>
      <c r="J38" s="559"/>
    </row>
    <row r="39" spans="4:10" s="248" customFormat="1" ht="21" customHeight="1">
      <c r="D39" s="544"/>
      <c r="E39" s="544"/>
      <c r="F39" s="544"/>
      <c r="G39" s="544"/>
      <c r="H39" s="477"/>
      <c r="I39" s="477"/>
      <c r="J39" s="559"/>
    </row>
    <row r="40" spans="4:10" s="248" customFormat="1" ht="21" customHeight="1">
      <c r="D40" s="544"/>
      <c r="E40" s="544"/>
      <c r="F40" s="544"/>
      <c r="G40" s="544"/>
      <c r="H40" s="477"/>
      <c r="I40" s="477"/>
      <c r="J40" s="559"/>
    </row>
    <row r="41" spans="4:10" ht="21" customHeight="1"/>
    <row r="42" spans="4:10" ht="18.75" customHeight="1"/>
    <row r="43" spans="4:10" ht="21" customHeight="1">
      <c r="H43" s="560"/>
      <c r="I43" s="560" t="s">
        <v>1285</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&amp;C&amp;"ＭＳ ゴシック,標準"&amp;P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2"/>
  <sheetViews>
    <sheetView view="pageBreakPreview" topLeftCell="A13" zoomScaleNormal="100" zoomScaleSheetLayoutView="100" workbookViewId="0">
      <selection activeCell="J4" sqref="J4"/>
    </sheetView>
  </sheetViews>
  <sheetFormatPr defaultRowHeight="13.5"/>
  <cols>
    <col min="1" max="1" width="1.625" style="124" customWidth="1"/>
    <col min="2" max="2" width="20.625" style="124" customWidth="1"/>
    <col min="3" max="3" width="1.625" style="124" customWidth="1"/>
    <col min="4" max="7" width="10.625" style="510" customWidth="1"/>
    <col min="8" max="9" width="10.625" style="548" customWidth="1"/>
    <col min="10" max="10" width="10.625" style="124" customWidth="1"/>
    <col min="11" max="12" width="9" style="124"/>
    <col min="13" max="13" width="10.25" style="124" bestFit="1" customWidth="1"/>
    <col min="14" max="16384" width="9" style="124"/>
  </cols>
  <sheetData>
    <row r="1" spans="1:10" ht="28.5" customHeight="1"/>
    <row r="2" spans="1:10" ht="17.25" customHeight="1">
      <c r="A2" s="511" t="s">
        <v>857</v>
      </c>
      <c r="H2" s="250"/>
      <c r="I2" s="250" t="s">
        <v>878</v>
      </c>
    </row>
    <row r="3" spans="1:10" s="485" customFormat="1" ht="31.5" customHeight="1">
      <c r="A3" s="1616" t="s">
        <v>836</v>
      </c>
      <c r="B3" s="1712"/>
      <c r="C3" s="1713"/>
      <c r="D3" s="772" t="s">
        <v>1208</v>
      </c>
      <c r="E3" s="772" t="s">
        <v>1209</v>
      </c>
      <c r="F3" s="772" t="s">
        <v>1210</v>
      </c>
      <c r="G3" s="772" t="s">
        <v>1211</v>
      </c>
      <c r="H3" s="772" t="s">
        <v>1281</v>
      </c>
      <c r="I3" s="772" t="s">
        <v>1277</v>
      </c>
      <c r="J3" s="485" t="s">
        <v>1405</v>
      </c>
    </row>
    <row r="4" spans="1:10" s="485" customFormat="1" ht="18" customHeight="1">
      <c r="A4" s="550"/>
      <c r="B4" s="551" t="s">
        <v>834</v>
      </c>
      <c r="C4" s="552"/>
      <c r="D4" s="553">
        <v>22843491</v>
      </c>
      <c r="E4" s="553">
        <v>23023761</v>
      </c>
      <c r="F4" s="553">
        <v>23964931</v>
      </c>
      <c r="G4" s="553">
        <v>23924952</v>
      </c>
      <c r="H4" s="553">
        <v>26504217</v>
      </c>
      <c r="I4" s="553">
        <v>35875105</v>
      </c>
      <c r="J4" s="549">
        <f>I4/$I$4</f>
        <v>1</v>
      </c>
    </row>
    <row r="5" spans="1:10" s="485" customFormat="1" ht="18" customHeight="1">
      <c r="A5" s="554"/>
      <c r="B5" s="555" t="s">
        <v>858</v>
      </c>
      <c r="C5" s="556"/>
      <c r="D5" s="557">
        <v>271431</v>
      </c>
      <c r="E5" s="557">
        <v>254404</v>
      </c>
      <c r="F5" s="557">
        <v>262247</v>
      </c>
      <c r="G5" s="557">
        <v>252210</v>
      </c>
      <c r="H5" s="557">
        <v>244619</v>
      </c>
      <c r="I5" s="557">
        <v>246605</v>
      </c>
      <c r="J5" s="549">
        <f>I5/$I$4</f>
        <v>6.8739868496552137E-3</v>
      </c>
    </row>
    <row r="6" spans="1:10" s="485" customFormat="1" ht="18" customHeight="1">
      <c r="A6" s="554"/>
      <c r="B6" s="555" t="s">
        <v>859</v>
      </c>
      <c r="C6" s="556"/>
      <c r="D6" s="557">
        <v>2994068</v>
      </c>
      <c r="E6" s="557">
        <v>3069530</v>
      </c>
      <c r="F6" s="557">
        <v>3083833</v>
      </c>
      <c r="G6" s="557">
        <v>2724932</v>
      </c>
      <c r="H6" s="557">
        <v>3538795</v>
      </c>
      <c r="I6" s="557">
        <v>12397992</v>
      </c>
      <c r="J6" s="549">
        <f t="shared" ref="J6:J17" si="0">I6/$I$4</f>
        <v>0.34558761570175195</v>
      </c>
    </row>
    <row r="7" spans="1:10" s="485" customFormat="1" ht="18" customHeight="1">
      <c r="A7" s="554"/>
      <c r="B7" s="555" t="s">
        <v>860</v>
      </c>
      <c r="C7" s="556"/>
      <c r="D7" s="557">
        <v>9516418</v>
      </c>
      <c r="E7" s="557">
        <v>9882523</v>
      </c>
      <c r="F7" s="557">
        <v>10287802</v>
      </c>
      <c r="G7" s="557">
        <v>10573627</v>
      </c>
      <c r="H7" s="557">
        <v>12148693</v>
      </c>
      <c r="I7" s="557">
        <v>12505804</v>
      </c>
      <c r="J7" s="549">
        <f t="shared" si="0"/>
        <v>0.3485928194495877</v>
      </c>
    </row>
    <row r="8" spans="1:10" s="485" customFormat="1" ht="18" customHeight="1">
      <c r="A8" s="554"/>
      <c r="B8" s="555" t="s">
        <v>861</v>
      </c>
      <c r="C8" s="556"/>
      <c r="D8" s="557">
        <v>1946413</v>
      </c>
      <c r="E8" s="557">
        <v>1957762</v>
      </c>
      <c r="F8" s="557">
        <v>1975425</v>
      </c>
      <c r="G8" s="557">
        <v>1932820</v>
      </c>
      <c r="H8" s="557">
        <v>2318004</v>
      </c>
      <c r="I8" s="557">
        <v>2238462</v>
      </c>
      <c r="J8" s="549">
        <f>I8/$I$4</f>
        <v>6.2395970687751295E-2</v>
      </c>
    </row>
    <row r="9" spans="1:10" s="485" customFormat="1" ht="18" customHeight="1">
      <c r="A9" s="554"/>
      <c r="B9" s="904" t="s">
        <v>1313</v>
      </c>
      <c r="C9" s="556"/>
      <c r="D9" s="557">
        <v>0</v>
      </c>
      <c r="E9" s="557">
        <v>0</v>
      </c>
      <c r="F9" s="557">
        <v>0</v>
      </c>
      <c r="G9" s="557">
        <v>0</v>
      </c>
      <c r="H9" s="557">
        <v>0</v>
      </c>
      <c r="I9" s="557">
        <v>3553</v>
      </c>
      <c r="J9" s="549">
        <f>I9/$I$4</f>
        <v>9.9038037658705116E-5</v>
      </c>
    </row>
    <row r="10" spans="1:10" s="485" customFormat="1" ht="18" customHeight="1">
      <c r="A10" s="554"/>
      <c r="B10" s="555" t="s">
        <v>862</v>
      </c>
      <c r="C10" s="556"/>
      <c r="D10" s="557">
        <v>117625</v>
      </c>
      <c r="E10" s="557">
        <v>134105</v>
      </c>
      <c r="F10" s="557">
        <v>134756</v>
      </c>
      <c r="G10" s="557">
        <v>150276</v>
      </c>
      <c r="H10" s="557">
        <v>142121</v>
      </c>
      <c r="I10" s="557">
        <v>142376</v>
      </c>
      <c r="J10" s="549">
        <f t="shared" si="0"/>
        <v>3.9686573739644805E-3</v>
      </c>
    </row>
    <row r="11" spans="1:10" s="485" customFormat="1" ht="18" customHeight="1">
      <c r="A11" s="554"/>
      <c r="B11" s="555" t="s">
        <v>863</v>
      </c>
      <c r="C11" s="556"/>
      <c r="D11" s="557">
        <v>254914</v>
      </c>
      <c r="E11" s="557">
        <v>261573</v>
      </c>
      <c r="F11" s="557">
        <v>203769</v>
      </c>
      <c r="G11" s="557">
        <v>217631</v>
      </c>
      <c r="H11" s="557">
        <v>310344</v>
      </c>
      <c r="I11" s="557">
        <v>518438</v>
      </c>
      <c r="J11" s="549">
        <f t="shared" si="0"/>
        <v>1.4451191153308124E-2</v>
      </c>
    </row>
    <row r="12" spans="1:10" s="485" customFormat="1" ht="18" customHeight="1">
      <c r="A12" s="554"/>
      <c r="B12" s="555" t="s">
        <v>864</v>
      </c>
      <c r="C12" s="556"/>
      <c r="D12" s="557">
        <v>2069724</v>
      </c>
      <c r="E12" s="557">
        <v>2067739</v>
      </c>
      <c r="F12" s="557">
        <v>2198558</v>
      </c>
      <c r="G12" s="557">
        <v>2486823</v>
      </c>
      <c r="H12" s="557">
        <v>2594500</v>
      </c>
      <c r="I12" s="557">
        <v>2261730</v>
      </c>
      <c r="J12" s="549">
        <f t="shared" si="0"/>
        <v>6.3044554155311877E-2</v>
      </c>
    </row>
    <row r="13" spans="1:10" s="485" customFormat="1" ht="18" customHeight="1">
      <c r="A13" s="554"/>
      <c r="B13" s="555" t="s">
        <v>865</v>
      </c>
      <c r="C13" s="556"/>
      <c r="D13" s="557">
        <v>925705</v>
      </c>
      <c r="E13" s="557">
        <v>915201</v>
      </c>
      <c r="F13" s="557">
        <v>921126</v>
      </c>
      <c r="G13" s="557">
        <v>913466</v>
      </c>
      <c r="H13" s="557">
        <v>902919</v>
      </c>
      <c r="I13" s="557">
        <v>906182</v>
      </c>
      <c r="J13" s="549">
        <f t="shared" si="0"/>
        <v>2.5259354641610107E-2</v>
      </c>
    </row>
    <row r="14" spans="1:10" s="485" customFormat="1" ht="18" customHeight="1">
      <c r="A14" s="554"/>
      <c r="B14" s="555" t="s">
        <v>866</v>
      </c>
      <c r="C14" s="556"/>
      <c r="D14" s="557">
        <v>3399555</v>
      </c>
      <c r="E14" s="557">
        <v>3132015</v>
      </c>
      <c r="F14" s="557">
        <v>3562561</v>
      </c>
      <c r="G14" s="557">
        <v>3441018</v>
      </c>
      <c r="H14" s="557">
        <v>3105809</v>
      </c>
      <c r="I14" s="557">
        <v>3482584</v>
      </c>
      <c r="J14" s="549">
        <f t="shared" si="0"/>
        <v>9.7075228072503197E-2</v>
      </c>
    </row>
    <row r="15" spans="1:10" s="485" customFormat="1" ht="18" customHeight="1">
      <c r="A15" s="554"/>
      <c r="B15" s="555" t="s">
        <v>867</v>
      </c>
      <c r="C15" s="556"/>
      <c r="D15" s="557">
        <v>0</v>
      </c>
      <c r="E15" s="557">
        <v>0</v>
      </c>
      <c r="F15" s="557">
        <v>0</v>
      </c>
      <c r="G15" s="557">
        <v>0</v>
      </c>
      <c r="H15" s="557">
        <v>0</v>
      </c>
      <c r="I15" s="557">
        <v>0</v>
      </c>
      <c r="J15" s="549">
        <f t="shared" si="0"/>
        <v>0</v>
      </c>
    </row>
    <row r="16" spans="1:10" s="485" customFormat="1" ht="18" customHeight="1">
      <c r="A16" s="554"/>
      <c r="B16" s="555" t="s">
        <v>868</v>
      </c>
      <c r="C16" s="556"/>
      <c r="D16" s="557">
        <v>1342408</v>
      </c>
      <c r="E16" s="557">
        <v>1343527</v>
      </c>
      <c r="F16" s="557">
        <v>1332703</v>
      </c>
      <c r="G16" s="557">
        <v>1229428</v>
      </c>
      <c r="H16" s="557">
        <v>1192589</v>
      </c>
      <c r="I16" s="557">
        <v>1167574</v>
      </c>
      <c r="J16" s="549">
        <f t="shared" si="0"/>
        <v>3.254552146955389E-2</v>
      </c>
    </row>
    <row r="17" spans="1:10" s="485" customFormat="1" ht="18" customHeight="1">
      <c r="A17" s="561"/>
      <c r="B17" s="558" t="s">
        <v>869</v>
      </c>
      <c r="C17" s="562"/>
      <c r="D17" s="563">
        <v>5230</v>
      </c>
      <c r="E17" s="563">
        <v>5382</v>
      </c>
      <c r="F17" s="563">
        <v>2151</v>
      </c>
      <c r="G17" s="563">
        <v>2721</v>
      </c>
      <c r="H17" s="563">
        <v>2514</v>
      </c>
      <c r="I17" s="563">
        <v>3803</v>
      </c>
      <c r="J17" s="549">
        <f t="shared" si="0"/>
        <v>1.0600665837772461E-4</v>
      </c>
    </row>
    <row r="18" spans="1:10" s="540" customFormat="1" ht="21" customHeight="1">
      <c r="B18" s="538"/>
      <c r="C18" s="538"/>
      <c r="D18" s="488"/>
      <c r="E18" s="488"/>
      <c r="F18" s="488"/>
      <c r="G18" s="488"/>
    </row>
    <row r="19" spans="1:10" s="540" customFormat="1" ht="21" customHeight="1">
      <c r="B19" s="538"/>
      <c r="C19" s="538"/>
      <c r="D19" s="488"/>
      <c r="E19" s="488"/>
      <c r="F19" s="488"/>
      <c r="G19" s="488"/>
      <c r="H19" s="488"/>
      <c r="I19" s="488"/>
    </row>
    <row r="20" spans="1:10" s="540" customFormat="1" ht="21" customHeight="1">
      <c r="B20" s="538"/>
      <c r="C20" s="538"/>
      <c r="D20" s="488"/>
      <c r="E20" s="488"/>
      <c r="F20" s="520"/>
      <c r="G20" s="520"/>
      <c r="H20" s="520"/>
      <c r="I20" s="520"/>
    </row>
    <row r="21" spans="1:10" s="248" customFormat="1" ht="23.25" customHeight="1">
      <c r="D21" s="544"/>
      <c r="E21" s="544"/>
      <c r="F21" s="544"/>
      <c r="G21" s="544"/>
      <c r="H21" s="477"/>
      <c r="I21" s="477"/>
    </row>
    <row r="22" spans="1:10" s="248" customFormat="1" ht="21" customHeight="1">
      <c r="D22" s="544"/>
      <c r="E22" s="544"/>
      <c r="F22" s="544"/>
      <c r="G22" s="544"/>
      <c r="H22" s="477"/>
      <c r="I22" s="477"/>
    </row>
    <row r="23" spans="1:10" s="248" customFormat="1" ht="21" customHeight="1">
      <c r="D23" s="544"/>
      <c r="E23" s="544"/>
      <c r="F23" s="544"/>
      <c r="G23" s="544"/>
      <c r="H23" s="477"/>
      <c r="I23" s="477"/>
    </row>
    <row r="24" spans="1:10" s="248" customFormat="1" ht="21" customHeight="1">
      <c r="D24" s="544"/>
      <c r="E24" s="544"/>
      <c r="F24" s="544"/>
      <c r="G24" s="544"/>
      <c r="H24" s="477"/>
      <c r="I24" s="477"/>
    </row>
    <row r="25" spans="1:10" s="248" customFormat="1" ht="21" customHeight="1">
      <c r="D25" s="544"/>
      <c r="E25" s="544"/>
      <c r="F25" s="544"/>
      <c r="G25" s="544"/>
      <c r="H25" s="477"/>
      <c r="I25" s="477"/>
    </row>
    <row r="26" spans="1:10" s="248" customFormat="1" ht="21" customHeight="1">
      <c r="D26" s="544"/>
      <c r="E26" s="544"/>
      <c r="F26" s="544"/>
      <c r="G26" s="544"/>
      <c r="H26" s="477"/>
      <c r="I26" s="477"/>
    </row>
    <row r="27" spans="1:10" s="248" customFormat="1" ht="21" customHeight="1">
      <c r="D27" s="544"/>
      <c r="E27" s="544"/>
      <c r="F27" s="544"/>
      <c r="G27" s="544"/>
      <c r="H27" s="477"/>
      <c r="I27" s="477"/>
    </row>
    <row r="28" spans="1:10" s="248" customFormat="1" ht="21" customHeight="1">
      <c r="D28" s="544"/>
      <c r="E28" s="544"/>
      <c r="F28" s="544"/>
      <c r="G28" s="544"/>
      <c r="H28" s="477"/>
      <c r="I28" s="477"/>
    </row>
    <row r="29" spans="1:10" s="248" customFormat="1" ht="21" customHeight="1">
      <c r="D29" s="544"/>
      <c r="E29" s="544"/>
      <c r="F29" s="544"/>
      <c r="G29" s="544"/>
      <c r="H29" s="477"/>
      <c r="I29" s="477"/>
    </row>
    <row r="30" spans="1:10" ht="21" customHeight="1"/>
    <row r="32" spans="1:10" ht="21" customHeight="1">
      <c r="H32" s="560"/>
      <c r="I32" s="560" t="s">
        <v>1286</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topLeftCell="A10" zoomScaleNormal="100" zoomScaleSheetLayoutView="100" workbookViewId="0">
      <selection activeCell="J35" sqref="J35"/>
    </sheetView>
  </sheetViews>
  <sheetFormatPr defaultRowHeight="13.5"/>
  <cols>
    <col min="1" max="1" width="3.625" style="252" customWidth="1"/>
    <col min="2" max="2" width="5.625" style="252" customWidth="1"/>
    <col min="3" max="5" width="9" style="252"/>
    <col min="6" max="6" width="9" style="252" customWidth="1"/>
    <col min="7" max="9" width="9" style="252"/>
    <col min="10" max="10" width="14.625" style="252" customWidth="1"/>
    <col min="11" max="16384" width="9" style="252"/>
  </cols>
  <sheetData>
    <row r="2" spans="1:10" ht="18.75">
      <c r="B2" s="13" t="s">
        <v>40</v>
      </c>
    </row>
    <row r="4" spans="1:10" ht="30" customHeight="1">
      <c r="A4" s="256" t="s">
        <v>883</v>
      </c>
      <c r="B4" s="1058" t="s">
        <v>884</v>
      </c>
      <c r="C4" s="1058"/>
      <c r="D4" s="1058"/>
      <c r="E4" s="1058"/>
      <c r="F4" s="1058"/>
      <c r="G4" s="1058"/>
      <c r="H4" s="1058"/>
      <c r="I4" s="1058"/>
      <c r="J4" s="1058"/>
    </row>
    <row r="7" spans="1:10" ht="30" customHeight="1">
      <c r="A7" s="256" t="s">
        <v>885</v>
      </c>
      <c r="B7" s="1058" t="s">
        <v>889</v>
      </c>
      <c r="C7" s="1058"/>
      <c r="D7" s="1058"/>
      <c r="E7" s="1058"/>
      <c r="F7" s="1058"/>
      <c r="G7" s="1058"/>
      <c r="H7" s="1058"/>
      <c r="I7" s="1058"/>
      <c r="J7" s="1058"/>
    </row>
    <row r="10" spans="1:10">
      <c r="A10" s="256" t="s">
        <v>886</v>
      </c>
      <c r="B10" s="252" t="s">
        <v>890</v>
      </c>
    </row>
    <row r="12" spans="1:10" ht="17.25" customHeight="1">
      <c r="B12" s="254" t="s">
        <v>41</v>
      </c>
      <c r="C12" s="252" t="s">
        <v>42</v>
      </c>
    </row>
    <row r="13" spans="1:10" ht="17.25" customHeight="1">
      <c r="B13" s="254" t="s">
        <v>43</v>
      </c>
      <c r="C13" s="252" t="s">
        <v>44</v>
      </c>
    </row>
    <row r="14" spans="1:10" ht="17.25" customHeight="1">
      <c r="B14" s="254" t="s">
        <v>45</v>
      </c>
      <c r="C14" s="252" t="s">
        <v>46</v>
      </c>
    </row>
    <row r="15" spans="1:10" ht="17.25" customHeight="1">
      <c r="B15" s="254" t="s">
        <v>47</v>
      </c>
      <c r="C15" s="252" t="s">
        <v>48</v>
      </c>
    </row>
    <row r="16" spans="1:10" ht="17.25" customHeight="1">
      <c r="B16" s="254" t="s">
        <v>49</v>
      </c>
      <c r="C16" s="252" t="s">
        <v>50</v>
      </c>
    </row>
    <row r="19" spans="1:10" ht="30" customHeight="1">
      <c r="A19" s="256" t="s">
        <v>887</v>
      </c>
      <c r="B19" s="1061" t="s">
        <v>891</v>
      </c>
      <c r="C19" s="1061"/>
      <c r="D19" s="1061"/>
      <c r="E19" s="1061"/>
      <c r="F19" s="1061"/>
      <c r="G19" s="1061"/>
      <c r="H19" s="1061"/>
      <c r="I19" s="1061"/>
      <c r="J19" s="1061"/>
    </row>
    <row r="22" spans="1:10" ht="30" customHeight="1">
      <c r="A22" s="256" t="s">
        <v>888</v>
      </c>
      <c r="B22" s="1062" t="s">
        <v>892</v>
      </c>
      <c r="C22" s="1062"/>
      <c r="D22" s="1062"/>
      <c r="E22" s="1062"/>
      <c r="F22" s="1062"/>
      <c r="G22" s="1062"/>
      <c r="H22" s="1062"/>
      <c r="I22" s="1062"/>
      <c r="J22" s="1062"/>
    </row>
    <row r="26" spans="1:10" ht="17.25" customHeight="1">
      <c r="A26" s="1059" t="s">
        <v>1157</v>
      </c>
      <c r="B26" s="1060"/>
      <c r="C26" s="1060"/>
      <c r="D26" s="1060"/>
      <c r="E26" s="1060"/>
      <c r="F26" s="318" t="s">
        <v>961</v>
      </c>
      <c r="G26" s="324"/>
      <c r="H26" s="313"/>
      <c r="I26" s="313"/>
      <c r="J26" s="314"/>
    </row>
    <row r="27" spans="1:10" ht="17.25" customHeight="1">
      <c r="A27" s="319"/>
      <c r="B27" s="261"/>
      <c r="C27" s="312"/>
      <c r="D27" s="312"/>
      <c r="E27" s="312"/>
      <c r="F27" s="320" t="s">
        <v>1309</v>
      </c>
      <c r="G27" s="261"/>
      <c r="H27" s="312"/>
      <c r="I27" s="312"/>
      <c r="J27" s="315"/>
    </row>
    <row r="28" spans="1:10" ht="17.25" customHeight="1">
      <c r="A28" s="321"/>
      <c r="B28" s="322"/>
      <c r="C28" s="316"/>
      <c r="D28" s="316"/>
      <c r="E28" s="316"/>
      <c r="F28" s="323" t="s">
        <v>962</v>
      </c>
      <c r="G28" s="322"/>
      <c r="H28" s="316"/>
      <c r="I28" s="316"/>
      <c r="J28" s="317"/>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3"/>
  <sheetViews>
    <sheetView tabSelected="1" view="pageBreakPreview" zoomScaleNormal="100" zoomScaleSheetLayoutView="100" workbookViewId="0">
      <selection activeCell="S40" sqref="S40"/>
    </sheetView>
  </sheetViews>
  <sheetFormatPr defaultRowHeight="13.5"/>
  <cols>
    <col min="1" max="2" width="1.625" style="124" customWidth="1"/>
    <col min="3" max="3" width="19.125" style="124" customWidth="1"/>
    <col min="4" max="4" width="1.625" style="124" customWidth="1"/>
    <col min="5" max="8" width="10.625" style="510" customWidth="1"/>
    <col min="9" max="10" width="10.625" style="548" customWidth="1"/>
    <col min="11" max="11" width="10.625" style="124" customWidth="1"/>
    <col min="12" max="12" width="9" style="124"/>
    <col min="13" max="13" width="10.25" style="124" bestFit="1" customWidth="1"/>
    <col min="14" max="16384" width="9" style="124"/>
  </cols>
  <sheetData>
    <row r="1" spans="1:10" ht="28.5" customHeight="1"/>
    <row r="2" spans="1:10" ht="17.25" customHeight="1">
      <c r="A2" s="511" t="s">
        <v>987</v>
      </c>
      <c r="B2" s="511"/>
      <c r="I2" s="250"/>
      <c r="J2" s="250" t="s">
        <v>878</v>
      </c>
    </row>
    <row r="3" spans="1:10" s="485" customFormat="1" ht="31.5" customHeight="1">
      <c r="A3" s="1616" t="s">
        <v>836</v>
      </c>
      <c r="B3" s="1617"/>
      <c r="C3" s="1712"/>
      <c r="D3" s="1713"/>
      <c r="E3" s="772" t="s">
        <v>1208</v>
      </c>
      <c r="F3" s="772" t="s">
        <v>1209</v>
      </c>
      <c r="G3" s="772" t="s">
        <v>1210</v>
      </c>
      <c r="H3" s="772" t="s">
        <v>1211</v>
      </c>
      <c r="I3" s="772" t="s">
        <v>1281</v>
      </c>
      <c r="J3" s="772" t="s">
        <v>1277</v>
      </c>
    </row>
    <row r="4" spans="1:10" s="485" customFormat="1" ht="18" customHeight="1">
      <c r="A4" s="550"/>
      <c r="B4" s="1719" t="s">
        <v>834</v>
      </c>
      <c r="C4" s="1719"/>
      <c r="D4" s="552"/>
      <c r="E4" s="553">
        <v>15854150</v>
      </c>
      <c r="F4" s="553">
        <v>16440455</v>
      </c>
      <c r="G4" s="553">
        <v>16661936</v>
      </c>
      <c r="H4" s="553">
        <v>16089782</v>
      </c>
      <c r="I4" s="553">
        <v>16026785</v>
      </c>
      <c r="J4" s="553">
        <v>14077172</v>
      </c>
    </row>
    <row r="5" spans="1:10" s="485" customFormat="1" ht="18" customHeight="1">
      <c r="A5" s="554"/>
      <c r="B5" s="1718" t="s">
        <v>870</v>
      </c>
      <c r="C5" s="1718"/>
      <c r="D5" s="556"/>
      <c r="E5" s="557">
        <v>7754522</v>
      </c>
      <c r="F5" s="557">
        <v>7674628</v>
      </c>
      <c r="G5" s="557">
        <v>7773718</v>
      </c>
      <c r="H5" s="557">
        <v>6967383</v>
      </c>
      <c r="I5" s="557">
        <v>6615802</v>
      </c>
      <c r="J5" s="557">
        <v>6518365</v>
      </c>
    </row>
    <row r="6" spans="1:10" s="485" customFormat="1" ht="18" customHeight="1">
      <c r="A6" s="554"/>
      <c r="B6" s="1718" t="s">
        <v>871</v>
      </c>
      <c r="C6" s="1718"/>
      <c r="D6" s="556"/>
      <c r="E6" s="557">
        <v>1511318</v>
      </c>
      <c r="F6" s="557">
        <v>1649049</v>
      </c>
      <c r="G6" s="557">
        <v>1748606</v>
      </c>
      <c r="H6" s="557">
        <v>1841716</v>
      </c>
      <c r="I6" s="557">
        <v>1936368</v>
      </c>
      <c r="J6" s="557">
        <v>2168394</v>
      </c>
    </row>
    <row r="7" spans="1:10" s="485" customFormat="1" ht="18" customHeight="1">
      <c r="A7" s="554"/>
      <c r="B7" s="1718" t="s">
        <v>872</v>
      </c>
      <c r="C7" s="1718"/>
      <c r="D7" s="556"/>
      <c r="E7" s="557">
        <v>4220374</v>
      </c>
      <c r="F7" s="557">
        <v>4340574</v>
      </c>
      <c r="G7" s="557">
        <v>4754741</v>
      </c>
      <c r="H7" s="557">
        <v>4854156</v>
      </c>
      <c r="I7" s="557">
        <v>5032403</v>
      </c>
      <c r="J7" s="557">
        <v>5287288</v>
      </c>
    </row>
    <row r="8" spans="1:10" s="485" customFormat="1" ht="18" customHeight="1">
      <c r="A8" s="561"/>
      <c r="B8" s="1717" t="s">
        <v>873</v>
      </c>
      <c r="C8" s="1718"/>
      <c r="D8" s="556"/>
      <c r="E8" s="557">
        <v>2291951</v>
      </c>
      <c r="F8" s="557">
        <v>2691514</v>
      </c>
      <c r="G8" s="557">
        <v>2301704</v>
      </c>
      <c r="H8" s="557">
        <v>2332179</v>
      </c>
      <c r="I8" s="557">
        <v>2330539</v>
      </c>
      <c r="J8" s="910" t="s">
        <v>1314</v>
      </c>
    </row>
    <row r="9" spans="1:10" s="485" customFormat="1" ht="18" customHeight="1">
      <c r="A9" s="1714" t="s">
        <v>1155</v>
      </c>
      <c r="B9" s="1715"/>
      <c r="C9" s="564" t="s">
        <v>874</v>
      </c>
      <c r="D9" s="556"/>
      <c r="E9" s="557">
        <v>9625</v>
      </c>
      <c r="F9" s="557">
        <v>10758</v>
      </c>
      <c r="G9" s="557">
        <v>9836</v>
      </c>
      <c r="H9" s="557">
        <v>10806</v>
      </c>
      <c r="I9" s="557">
        <v>9853</v>
      </c>
      <c r="J9" s="557">
        <v>11127</v>
      </c>
    </row>
    <row r="10" spans="1:10" s="485" customFormat="1" ht="18" customHeight="1">
      <c r="A10" s="1714"/>
      <c r="B10" s="1715"/>
      <c r="C10" s="564" t="s">
        <v>875</v>
      </c>
      <c r="D10" s="556"/>
      <c r="E10" s="557">
        <v>8680</v>
      </c>
      <c r="F10" s="557">
        <v>8746</v>
      </c>
      <c r="G10" s="557">
        <v>10203</v>
      </c>
      <c r="H10" s="557">
        <v>9901</v>
      </c>
      <c r="I10" s="557">
        <v>8741</v>
      </c>
      <c r="J10" s="557">
        <v>10243</v>
      </c>
    </row>
    <row r="11" spans="1:10" s="485" customFormat="1" ht="18" customHeight="1">
      <c r="A11" s="1714"/>
      <c r="B11" s="1715"/>
      <c r="C11" s="564" t="s">
        <v>876</v>
      </c>
      <c r="D11" s="556"/>
      <c r="E11" s="557">
        <v>52095</v>
      </c>
      <c r="F11" s="557">
        <v>54869</v>
      </c>
      <c r="G11" s="557">
        <v>56382</v>
      </c>
      <c r="H11" s="557">
        <v>65604</v>
      </c>
      <c r="I11" s="557">
        <v>78986</v>
      </c>
      <c r="J11" s="557">
        <v>81754</v>
      </c>
    </row>
    <row r="12" spans="1:10" s="485" customFormat="1" ht="18" customHeight="1">
      <c r="A12" s="565"/>
      <c r="B12" s="1716" t="s">
        <v>877</v>
      </c>
      <c r="C12" s="1716"/>
      <c r="D12" s="757"/>
      <c r="E12" s="758">
        <v>5585</v>
      </c>
      <c r="F12" s="758">
        <v>10317</v>
      </c>
      <c r="G12" s="758">
        <v>6746</v>
      </c>
      <c r="H12" s="758">
        <v>8037</v>
      </c>
      <c r="I12" s="758">
        <v>14093</v>
      </c>
      <c r="J12" s="911" t="s">
        <v>1314</v>
      </c>
    </row>
    <row r="13" spans="1:10" s="540" customFormat="1" ht="21" customHeight="1">
      <c r="C13" s="538"/>
      <c r="D13" s="538"/>
      <c r="E13" s="488"/>
      <c r="F13" s="488"/>
      <c r="G13" s="488"/>
      <c r="H13" s="488"/>
      <c r="I13" s="250"/>
      <c r="J13" s="250" t="s">
        <v>1286</v>
      </c>
    </row>
    <row r="14" spans="1:10" s="540" customFormat="1" ht="21" customHeight="1">
      <c r="C14" s="538"/>
      <c r="D14" s="538"/>
      <c r="E14" s="488"/>
      <c r="F14" s="488"/>
      <c r="G14" s="488"/>
      <c r="H14" s="488"/>
      <c r="I14" s="250"/>
      <c r="J14" s="250"/>
    </row>
    <row r="15" spans="1:10" s="540" customFormat="1" ht="21" customHeight="1">
      <c r="C15" s="538"/>
      <c r="D15" s="538"/>
      <c r="E15" s="488"/>
      <c r="F15" s="488"/>
      <c r="G15" s="488"/>
      <c r="H15" s="488"/>
      <c r="I15" s="250"/>
      <c r="J15" s="250"/>
    </row>
    <row r="16" spans="1:10" s="540" customFormat="1" ht="21" customHeight="1">
      <c r="C16" s="538"/>
      <c r="D16" s="538"/>
      <c r="E16" s="488"/>
      <c r="F16" s="488"/>
      <c r="G16" s="488"/>
      <c r="H16" s="488"/>
      <c r="I16" s="250"/>
      <c r="J16" s="250"/>
    </row>
    <row r="17" spans="1:10" s="540" customFormat="1" ht="21" customHeight="1">
      <c r="C17" s="538"/>
      <c r="D17" s="538"/>
      <c r="E17" s="488"/>
      <c r="F17" s="488"/>
      <c r="G17" s="488"/>
      <c r="H17" s="488"/>
      <c r="I17" s="488"/>
      <c r="J17" s="488"/>
    </row>
    <row r="18" spans="1:10" ht="17.25" customHeight="1">
      <c r="A18" s="511" t="s">
        <v>879</v>
      </c>
      <c r="B18" s="511"/>
      <c r="I18" s="250"/>
      <c r="J18" s="250" t="s">
        <v>878</v>
      </c>
    </row>
    <row r="19" spans="1:10" s="485" customFormat="1" ht="31.5" customHeight="1">
      <c r="A19" s="1616" t="s">
        <v>836</v>
      </c>
      <c r="B19" s="1617"/>
      <c r="C19" s="1712"/>
      <c r="D19" s="1713"/>
      <c r="E19" s="825" t="s">
        <v>1208</v>
      </c>
      <c r="F19" s="825" t="s">
        <v>1209</v>
      </c>
      <c r="G19" s="825" t="s">
        <v>1210</v>
      </c>
      <c r="H19" s="825" t="s">
        <v>1211</v>
      </c>
      <c r="I19" s="825" t="s">
        <v>1281</v>
      </c>
      <c r="J19" s="825" t="s">
        <v>1277</v>
      </c>
    </row>
    <row r="20" spans="1:10" s="485" customFormat="1" ht="18" customHeight="1">
      <c r="A20" s="550"/>
      <c r="B20" s="1719" t="s">
        <v>834</v>
      </c>
      <c r="C20" s="1719"/>
      <c r="D20" s="552"/>
      <c r="E20" s="553">
        <v>15362695</v>
      </c>
      <c r="F20" s="553">
        <v>15635441</v>
      </c>
      <c r="G20" s="553">
        <v>15863464</v>
      </c>
      <c r="H20" s="553">
        <v>15667309</v>
      </c>
      <c r="I20" s="553">
        <v>15449768</v>
      </c>
      <c r="J20" s="553">
        <v>13457763</v>
      </c>
    </row>
    <row r="21" spans="1:10" s="485" customFormat="1" ht="18" customHeight="1">
      <c r="A21" s="554"/>
      <c r="B21" s="1718" t="s">
        <v>870</v>
      </c>
      <c r="C21" s="1718"/>
      <c r="D21" s="556"/>
      <c r="E21" s="557">
        <v>7618746</v>
      </c>
      <c r="F21" s="557">
        <v>7342383</v>
      </c>
      <c r="G21" s="557">
        <v>7358930</v>
      </c>
      <c r="H21" s="557">
        <v>6845735</v>
      </c>
      <c r="I21" s="557">
        <v>6492657</v>
      </c>
      <c r="J21" s="557">
        <v>6377187</v>
      </c>
    </row>
    <row r="22" spans="1:10" s="485" customFormat="1" ht="18" customHeight="1">
      <c r="A22" s="554"/>
      <c r="B22" s="1718" t="s">
        <v>871</v>
      </c>
      <c r="C22" s="1718"/>
      <c r="D22" s="556"/>
      <c r="E22" s="557">
        <v>1503391</v>
      </c>
      <c r="F22" s="557">
        <v>1644237</v>
      </c>
      <c r="G22" s="557">
        <v>1737696</v>
      </c>
      <c r="H22" s="557">
        <v>1836255</v>
      </c>
      <c r="I22" s="557">
        <v>1936209</v>
      </c>
      <c r="J22" s="557">
        <v>2160421</v>
      </c>
    </row>
    <row r="23" spans="1:10" s="485" customFormat="1" ht="18" customHeight="1">
      <c r="A23" s="554"/>
      <c r="B23" s="1718" t="s">
        <v>872</v>
      </c>
      <c r="C23" s="1718"/>
      <c r="D23" s="556"/>
      <c r="E23" s="557">
        <v>4055893</v>
      </c>
      <c r="F23" s="557">
        <v>4006266</v>
      </c>
      <c r="G23" s="557">
        <v>4492591</v>
      </c>
      <c r="H23" s="557">
        <v>4676518</v>
      </c>
      <c r="I23" s="557">
        <v>4737774</v>
      </c>
      <c r="J23" s="557">
        <v>4832955</v>
      </c>
    </row>
    <row r="24" spans="1:10" s="485" customFormat="1" ht="18" customHeight="1">
      <c r="A24" s="561"/>
      <c r="B24" s="1717" t="s">
        <v>873</v>
      </c>
      <c r="C24" s="1718"/>
      <c r="D24" s="556"/>
      <c r="E24" s="557">
        <v>2122194</v>
      </c>
      <c r="F24" s="557">
        <v>2569443</v>
      </c>
      <c r="G24" s="557">
        <v>2205209</v>
      </c>
      <c r="H24" s="557">
        <v>2229064</v>
      </c>
      <c r="I24" s="557">
        <v>2191966</v>
      </c>
      <c r="J24" s="910" t="s">
        <v>1314</v>
      </c>
    </row>
    <row r="25" spans="1:10" s="485" customFormat="1" ht="18" customHeight="1">
      <c r="A25" s="1714" t="s">
        <v>1155</v>
      </c>
      <c r="B25" s="1715"/>
      <c r="C25" s="564" t="s">
        <v>874</v>
      </c>
      <c r="D25" s="556"/>
      <c r="E25" s="557">
        <v>6585</v>
      </c>
      <c r="F25" s="557">
        <v>8052</v>
      </c>
      <c r="G25" s="557">
        <v>7016</v>
      </c>
      <c r="H25" s="557">
        <v>8000</v>
      </c>
      <c r="I25" s="557">
        <v>7742</v>
      </c>
      <c r="J25" s="557">
        <v>8375</v>
      </c>
    </row>
    <row r="26" spans="1:10" s="485" customFormat="1" ht="18" customHeight="1">
      <c r="A26" s="1714"/>
      <c r="B26" s="1715"/>
      <c r="C26" s="564" t="s">
        <v>875</v>
      </c>
      <c r="D26" s="556"/>
      <c r="E26" s="557">
        <v>6628</v>
      </c>
      <c r="F26" s="557">
        <v>6099</v>
      </c>
      <c r="G26" s="557">
        <v>7424</v>
      </c>
      <c r="H26" s="557">
        <v>8084</v>
      </c>
      <c r="I26" s="557">
        <v>6107</v>
      </c>
      <c r="J26" s="557">
        <v>7628</v>
      </c>
    </row>
    <row r="27" spans="1:10" s="485" customFormat="1" ht="18" customHeight="1">
      <c r="A27" s="1714"/>
      <c r="B27" s="1715"/>
      <c r="C27" s="564" t="s">
        <v>876</v>
      </c>
      <c r="D27" s="556"/>
      <c r="E27" s="557">
        <v>45412</v>
      </c>
      <c r="F27" s="557">
        <v>49731</v>
      </c>
      <c r="G27" s="557">
        <v>48831</v>
      </c>
      <c r="H27" s="557">
        <v>57134</v>
      </c>
      <c r="I27" s="557">
        <v>67493</v>
      </c>
      <c r="J27" s="557">
        <v>71197</v>
      </c>
    </row>
    <row r="28" spans="1:10" s="485" customFormat="1" ht="18" customHeight="1">
      <c r="A28" s="565"/>
      <c r="B28" s="1716" t="s">
        <v>877</v>
      </c>
      <c r="C28" s="1716"/>
      <c r="D28" s="757"/>
      <c r="E28" s="758">
        <v>3846</v>
      </c>
      <c r="F28" s="758">
        <v>9230</v>
      </c>
      <c r="G28" s="758">
        <v>5717</v>
      </c>
      <c r="H28" s="758">
        <v>6519</v>
      </c>
      <c r="I28" s="758">
        <v>9820</v>
      </c>
      <c r="J28" s="911" t="s">
        <v>1314</v>
      </c>
    </row>
    <row r="29" spans="1:10" s="540" customFormat="1" ht="21" customHeight="1">
      <c r="C29" s="538"/>
      <c r="D29" s="538"/>
      <c r="E29" s="488"/>
      <c r="F29" s="488"/>
      <c r="G29" s="488"/>
      <c r="H29" s="488"/>
      <c r="I29" s="250"/>
      <c r="J29" s="250" t="s">
        <v>1286</v>
      </c>
    </row>
    <row r="30" spans="1:10" s="540" customFormat="1" ht="21" customHeight="1">
      <c r="C30" s="538"/>
      <c r="D30" s="538"/>
      <c r="E30" s="488"/>
      <c r="F30" s="488"/>
      <c r="G30" s="488"/>
      <c r="H30" s="488"/>
      <c r="I30" s="488"/>
      <c r="J30" s="488"/>
    </row>
    <row r="31" spans="1:10" s="540" customFormat="1" ht="21" customHeight="1">
      <c r="A31" s="540" t="s">
        <v>1315</v>
      </c>
      <c r="C31" s="902"/>
      <c r="D31" s="902"/>
      <c r="E31" s="488"/>
      <c r="F31" s="488"/>
      <c r="G31" s="488"/>
      <c r="H31" s="488"/>
      <c r="I31" s="488"/>
      <c r="J31" s="488"/>
    </row>
    <row r="32" spans="1:10" s="540" customFormat="1" ht="21" customHeight="1">
      <c r="A32" s="912" t="s">
        <v>1316</v>
      </c>
      <c r="C32" s="902"/>
      <c r="D32" s="902"/>
      <c r="E32" s="488"/>
      <c r="F32" s="488"/>
      <c r="G32" s="520"/>
      <c r="H32" s="520"/>
      <c r="I32" s="520"/>
      <c r="J32" s="520"/>
    </row>
    <row r="33" spans="5:10" s="248" customFormat="1" ht="21" customHeight="1">
      <c r="E33" s="544"/>
      <c r="F33" s="544"/>
      <c r="G33" s="544"/>
      <c r="H33" s="544"/>
      <c r="I33" s="477"/>
      <c r="J33" s="477"/>
    </row>
    <row r="34" spans="5:10" s="248" customFormat="1" ht="21" customHeight="1">
      <c r="E34" s="544"/>
      <c r="F34" s="544"/>
      <c r="G34" s="544"/>
      <c r="H34" s="544"/>
      <c r="I34" s="477"/>
      <c r="J34" s="477"/>
    </row>
    <row r="35" spans="5:10" s="248" customFormat="1" ht="21" customHeight="1">
      <c r="E35" s="544"/>
      <c r="F35" s="544"/>
      <c r="G35" s="544"/>
      <c r="H35" s="544"/>
      <c r="I35" s="477"/>
      <c r="J35" s="477"/>
    </row>
    <row r="36" spans="5:10" s="248" customFormat="1" ht="21" customHeight="1">
      <c r="E36" s="544"/>
      <c r="F36" s="544"/>
      <c r="G36" s="544"/>
      <c r="H36" s="544"/>
      <c r="I36" s="477"/>
      <c r="J36" s="477"/>
    </row>
    <row r="37" spans="5:10" s="248" customFormat="1" ht="21" customHeight="1">
      <c r="E37" s="544"/>
      <c r="F37" s="544"/>
      <c r="G37" s="544"/>
      <c r="H37" s="544"/>
      <c r="I37" s="477"/>
      <c r="J37" s="477"/>
    </row>
    <row r="38" spans="5:10" s="248" customFormat="1" ht="21" customHeight="1">
      <c r="E38" s="544"/>
      <c r="F38" s="544"/>
      <c r="G38" s="544"/>
      <c r="H38" s="544"/>
      <c r="I38" s="477"/>
      <c r="J38" s="477"/>
    </row>
    <row r="39" spans="5:10" s="248" customFormat="1" ht="21" customHeight="1">
      <c r="E39" s="544"/>
      <c r="F39" s="544"/>
      <c r="G39" s="544"/>
      <c r="H39" s="544"/>
      <c r="I39" s="477"/>
      <c r="J39" s="477"/>
    </row>
    <row r="40" spans="5:10" s="248" customFormat="1" ht="21" customHeight="1">
      <c r="E40" s="544"/>
      <c r="F40" s="544"/>
      <c r="G40" s="544"/>
      <c r="H40" s="544"/>
      <c r="I40" s="477"/>
      <c r="J40" s="477"/>
    </row>
    <row r="41" spans="5:10" ht="21" customHeight="1"/>
    <row r="43" spans="5:10" ht="21" customHeight="1">
      <c r="I43" s="560"/>
      <c r="J43" s="560"/>
    </row>
  </sheetData>
  <mergeCells count="16">
    <mergeCell ref="B23:C23"/>
    <mergeCell ref="B24:C24"/>
    <mergeCell ref="A25:B27"/>
    <mergeCell ref="B28:C28"/>
    <mergeCell ref="A19:D19"/>
    <mergeCell ref="B20:C20"/>
    <mergeCell ref="B21:C21"/>
    <mergeCell ref="B22:C22"/>
    <mergeCell ref="A9:B11"/>
    <mergeCell ref="B12:C12"/>
    <mergeCell ref="A3:D3"/>
    <mergeCell ref="B8:C8"/>
    <mergeCell ref="B7:C7"/>
    <mergeCell ref="B6:C6"/>
    <mergeCell ref="B5:C5"/>
    <mergeCell ref="B4:C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view="pageBreakPreview" topLeftCell="A13" zoomScaleNormal="100" zoomScaleSheetLayoutView="100" workbookViewId="0">
      <selection activeCell="J35" sqref="J35"/>
    </sheetView>
  </sheetViews>
  <sheetFormatPr defaultRowHeight="18" customHeight="1"/>
  <cols>
    <col min="1" max="1" width="11.625" style="252" customWidth="1"/>
    <col min="2" max="8" width="9" style="252"/>
    <col min="9" max="9" width="9" style="712"/>
    <col min="10" max="16384" width="9" style="252"/>
  </cols>
  <sheetData>
    <row r="2" spans="1:9" ht="18" customHeight="1">
      <c r="A2" s="257" t="s">
        <v>8</v>
      </c>
    </row>
    <row r="4" spans="1:9" ht="18" customHeight="1">
      <c r="A4" s="252" t="s">
        <v>2</v>
      </c>
    </row>
    <row r="5" spans="1:9" ht="18" customHeight="1">
      <c r="A5" s="258" t="s">
        <v>922</v>
      </c>
      <c r="B5" s="252" t="s">
        <v>61</v>
      </c>
      <c r="I5" s="712" t="s">
        <v>51</v>
      </c>
    </row>
    <row r="6" spans="1:9" ht="18" customHeight="1">
      <c r="A6" s="258" t="s">
        <v>923</v>
      </c>
      <c r="B6" s="252" t="s">
        <v>58</v>
      </c>
      <c r="I6" s="712" t="s">
        <v>53</v>
      </c>
    </row>
    <row r="7" spans="1:9" ht="18" customHeight="1">
      <c r="A7" s="258" t="s">
        <v>924</v>
      </c>
      <c r="B7" s="252" t="s">
        <v>59</v>
      </c>
      <c r="I7" s="712" t="s">
        <v>52</v>
      </c>
    </row>
    <row r="8" spans="1:9" ht="18" customHeight="1">
      <c r="A8" s="258" t="s">
        <v>925</v>
      </c>
      <c r="B8" s="252" t="s">
        <v>60</v>
      </c>
      <c r="H8" s="11"/>
      <c r="I8" s="712" t="s">
        <v>54</v>
      </c>
    </row>
    <row r="11" spans="1:9" ht="18" customHeight="1">
      <c r="A11" s="258" t="s">
        <v>3</v>
      </c>
    </row>
    <row r="12" spans="1:9" ht="18" customHeight="1">
      <c r="A12" s="258" t="s">
        <v>922</v>
      </c>
      <c r="B12" s="252" t="s">
        <v>401</v>
      </c>
      <c r="I12" s="712" t="s">
        <v>55</v>
      </c>
    </row>
    <row r="13" spans="1:9" ht="18" customHeight="1">
      <c r="A13" s="258" t="s">
        <v>923</v>
      </c>
      <c r="B13" s="252" t="s">
        <v>988</v>
      </c>
      <c r="I13" s="712" t="s">
        <v>56</v>
      </c>
    </row>
    <row r="14" spans="1:9" ht="18" customHeight="1">
      <c r="A14" s="258" t="s">
        <v>924</v>
      </c>
      <c r="B14" s="252" t="s">
        <v>402</v>
      </c>
      <c r="I14" s="712" t="s">
        <v>57</v>
      </c>
    </row>
    <row r="15" spans="1:9" ht="18" customHeight="1">
      <c r="A15" s="258" t="s">
        <v>925</v>
      </c>
      <c r="B15" s="252" t="s">
        <v>990</v>
      </c>
      <c r="I15" s="712" t="s">
        <v>893</v>
      </c>
    </row>
    <row r="16" spans="1:9" ht="18" customHeight="1">
      <c r="A16" s="258" t="s">
        <v>926</v>
      </c>
      <c r="B16" s="252" t="s">
        <v>62</v>
      </c>
      <c r="I16" s="712" t="s">
        <v>894</v>
      </c>
    </row>
    <row r="19" spans="1:9" ht="18" customHeight="1">
      <c r="A19" s="258" t="s">
        <v>4</v>
      </c>
    </row>
    <row r="20" spans="1:9" ht="18" customHeight="1">
      <c r="A20" s="258" t="s">
        <v>922</v>
      </c>
      <c r="B20" s="252" t="s">
        <v>401</v>
      </c>
      <c r="I20" s="712" t="s">
        <v>895</v>
      </c>
    </row>
    <row r="21" spans="1:9" ht="18" customHeight="1">
      <c r="A21" s="258" t="s">
        <v>923</v>
      </c>
      <c r="B21" s="252" t="s">
        <v>63</v>
      </c>
      <c r="I21" s="712" t="s">
        <v>896</v>
      </c>
    </row>
    <row r="22" spans="1:9" ht="18" customHeight="1">
      <c r="A22" s="258" t="s">
        <v>924</v>
      </c>
      <c r="B22" s="252" t="s">
        <v>64</v>
      </c>
      <c r="I22" s="712" t="s">
        <v>897</v>
      </c>
    </row>
    <row r="23" spans="1:9" ht="18" customHeight="1">
      <c r="A23" s="258" t="s">
        <v>925</v>
      </c>
      <c r="B23" s="252" t="s">
        <v>67</v>
      </c>
      <c r="I23" s="712" t="s">
        <v>897</v>
      </c>
    </row>
    <row r="24" spans="1:9" ht="18" customHeight="1">
      <c r="A24" s="258" t="s">
        <v>926</v>
      </c>
      <c r="B24" s="252" t="s">
        <v>65</v>
      </c>
      <c r="I24" s="712" t="s">
        <v>898</v>
      </c>
    </row>
    <row r="25" spans="1:9" ht="18" customHeight="1">
      <c r="A25" s="258" t="s">
        <v>927</v>
      </c>
      <c r="B25" s="252" t="s">
        <v>66</v>
      </c>
      <c r="I25" s="712" t="s">
        <v>899</v>
      </c>
    </row>
    <row r="28" spans="1:9" ht="18" customHeight="1">
      <c r="A28" s="258" t="s">
        <v>5</v>
      </c>
    </row>
    <row r="29" spans="1:9" ht="18" customHeight="1">
      <c r="A29" s="258" t="s">
        <v>922</v>
      </c>
      <c r="B29" s="252" t="s">
        <v>403</v>
      </c>
      <c r="E29" s="11"/>
      <c r="I29" s="712" t="s">
        <v>900</v>
      </c>
    </row>
    <row r="30" spans="1:9" ht="18" customHeight="1">
      <c r="A30" s="258" t="s">
        <v>923</v>
      </c>
      <c r="B30" s="252" t="s">
        <v>1014</v>
      </c>
      <c r="I30" s="712" t="s">
        <v>900</v>
      </c>
    </row>
    <row r="33" spans="1:9" ht="18" customHeight="1">
      <c r="A33" s="258" t="s">
        <v>6</v>
      </c>
    </row>
    <row r="34" spans="1:9" ht="18" customHeight="1">
      <c r="A34" s="258" t="s">
        <v>922</v>
      </c>
      <c r="B34" s="252" t="s">
        <v>68</v>
      </c>
      <c r="I34" s="712" t="s">
        <v>901</v>
      </c>
    </row>
    <row r="35" spans="1:9" ht="18" customHeight="1">
      <c r="A35" s="258" t="s">
        <v>923</v>
      </c>
      <c r="B35" s="252" t="s">
        <v>992</v>
      </c>
      <c r="I35" s="712" t="s">
        <v>902</v>
      </c>
    </row>
    <row r="38" spans="1:9" ht="18" customHeight="1">
      <c r="A38" s="258" t="s">
        <v>7</v>
      </c>
    </row>
    <row r="39" spans="1:9" ht="18" customHeight="1">
      <c r="A39" s="258" t="s">
        <v>922</v>
      </c>
      <c r="B39" s="252" t="s">
        <v>69</v>
      </c>
      <c r="I39" s="712" t="s">
        <v>903</v>
      </c>
    </row>
    <row r="40" spans="1:9" ht="18" customHeight="1">
      <c r="A40" s="258" t="s">
        <v>923</v>
      </c>
      <c r="B40" s="252" t="s">
        <v>70</v>
      </c>
      <c r="I40" s="712" t="s">
        <v>904</v>
      </c>
    </row>
    <row r="41" spans="1:9" ht="18" customHeight="1">
      <c r="A41" s="258" t="s">
        <v>924</v>
      </c>
      <c r="B41" s="252" t="s">
        <v>71</v>
      </c>
      <c r="I41" s="712" t="s">
        <v>905</v>
      </c>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A3:I47"/>
  <sheetViews>
    <sheetView view="pageBreakPreview" topLeftCell="A16" zoomScaleNormal="100" zoomScaleSheetLayoutView="100" workbookViewId="0">
      <selection activeCell="L33" sqref="L33"/>
    </sheetView>
  </sheetViews>
  <sheetFormatPr defaultRowHeight="18" customHeight="1"/>
  <cols>
    <col min="1" max="1" width="11.625" style="252" customWidth="1"/>
    <col min="2" max="8" width="9" style="252"/>
    <col min="9" max="9" width="9" style="280"/>
    <col min="10" max="16384" width="9" style="252"/>
  </cols>
  <sheetData>
    <row r="3" spans="1:9" ht="18" customHeight="1">
      <c r="A3" s="252" t="s">
        <v>9</v>
      </c>
    </row>
    <row r="4" spans="1:9" ht="18" customHeight="1">
      <c r="A4" s="258" t="s">
        <v>922</v>
      </c>
      <c r="B4" s="252" t="s">
        <v>72</v>
      </c>
      <c r="I4" s="706">
        <v>25</v>
      </c>
    </row>
    <row r="5" spans="1:9" ht="18" customHeight="1">
      <c r="A5" s="258" t="s">
        <v>923</v>
      </c>
      <c r="B5" s="252" t="s">
        <v>73</v>
      </c>
      <c r="I5" s="706">
        <v>26</v>
      </c>
    </row>
    <row r="6" spans="1:9" ht="18" customHeight="1">
      <c r="I6" s="706"/>
    </row>
    <row r="7" spans="1:9" ht="18" customHeight="1">
      <c r="I7" s="706"/>
    </row>
    <row r="8" spans="1:9" ht="18" customHeight="1">
      <c r="A8" s="252" t="s">
        <v>1046</v>
      </c>
      <c r="I8" s="706"/>
    </row>
    <row r="9" spans="1:9" ht="18" customHeight="1">
      <c r="A9" s="258" t="s">
        <v>922</v>
      </c>
      <c r="B9" s="252" t="s">
        <v>74</v>
      </c>
      <c r="I9" s="706">
        <v>27</v>
      </c>
    </row>
    <row r="10" spans="1:9" ht="18" customHeight="1">
      <c r="A10" s="258" t="s">
        <v>923</v>
      </c>
      <c r="B10" s="252" t="s">
        <v>1125</v>
      </c>
      <c r="I10" s="706">
        <v>27</v>
      </c>
    </row>
    <row r="11" spans="1:9" ht="18" customHeight="1">
      <c r="A11" s="258" t="s">
        <v>1124</v>
      </c>
      <c r="B11" s="252" t="s">
        <v>75</v>
      </c>
      <c r="I11" s="706">
        <v>27</v>
      </c>
    </row>
    <row r="12" spans="1:9" ht="18" customHeight="1">
      <c r="A12" s="258" t="s">
        <v>1126</v>
      </c>
      <c r="B12" s="252" t="s">
        <v>76</v>
      </c>
      <c r="I12" s="706">
        <v>28</v>
      </c>
    </row>
    <row r="13" spans="1:9" ht="18" customHeight="1">
      <c r="A13" s="258" t="s">
        <v>1127</v>
      </c>
      <c r="B13" s="252" t="s">
        <v>77</v>
      </c>
      <c r="I13" s="706">
        <v>28</v>
      </c>
    </row>
    <row r="14" spans="1:9" ht="18" customHeight="1">
      <c r="A14" s="258" t="s">
        <v>1128</v>
      </c>
      <c r="B14" s="252" t="s">
        <v>78</v>
      </c>
      <c r="I14" s="706">
        <v>29</v>
      </c>
    </row>
    <row r="15" spans="1:9" ht="18" customHeight="1">
      <c r="I15" s="706"/>
    </row>
    <row r="16" spans="1:9" ht="18" customHeight="1">
      <c r="I16" s="706"/>
    </row>
    <row r="17" spans="1:9" ht="18" customHeight="1">
      <c r="A17" s="258" t="s">
        <v>10</v>
      </c>
      <c r="I17" s="706"/>
    </row>
    <row r="18" spans="1:9" ht="18" customHeight="1">
      <c r="A18" s="258" t="s">
        <v>922</v>
      </c>
      <c r="B18" s="252" t="s">
        <v>80</v>
      </c>
      <c r="I18" s="706">
        <v>30</v>
      </c>
    </row>
    <row r="19" spans="1:9" ht="18" customHeight="1">
      <c r="A19" s="258" t="s">
        <v>923</v>
      </c>
      <c r="B19" s="252" t="s">
        <v>1373</v>
      </c>
      <c r="I19" s="706">
        <v>31</v>
      </c>
    </row>
    <row r="20" spans="1:9" ht="18" customHeight="1">
      <c r="A20" s="258" t="s">
        <v>924</v>
      </c>
      <c r="B20" s="252" t="s">
        <v>1374</v>
      </c>
      <c r="I20" s="706">
        <v>31</v>
      </c>
    </row>
    <row r="21" spans="1:9" ht="18" customHeight="1">
      <c r="A21" s="258" t="s">
        <v>925</v>
      </c>
      <c r="B21" s="252" t="s">
        <v>1375</v>
      </c>
      <c r="I21" s="706">
        <v>31</v>
      </c>
    </row>
    <row r="22" spans="1:9" ht="18" customHeight="1">
      <c r="A22" s="258" t="s">
        <v>926</v>
      </c>
      <c r="B22" s="252" t="s">
        <v>79</v>
      </c>
      <c r="I22" s="1020">
        <v>32</v>
      </c>
    </row>
    <row r="23" spans="1:9" ht="18" customHeight="1">
      <c r="A23" s="258" t="s">
        <v>1369</v>
      </c>
      <c r="B23" s="252" t="s">
        <v>81</v>
      </c>
      <c r="I23" s="1020">
        <v>32</v>
      </c>
    </row>
    <row r="24" spans="1:9" ht="18" customHeight="1">
      <c r="A24" s="258" t="s">
        <v>1370</v>
      </c>
      <c r="B24" s="252" t="s">
        <v>82</v>
      </c>
      <c r="I24" s="1020">
        <v>33</v>
      </c>
    </row>
    <row r="25" spans="1:9" ht="18" customHeight="1">
      <c r="A25" s="258" t="s">
        <v>1371</v>
      </c>
      <c r="B25" s="252" t="s">
        <v>83</v>
      </c>
      <c r="I25" s="1020">
        <v>33</v>
      </c>
    </row>
    <row r="26" spans="1:9" ht="18" customHeight="1">
      <c r="A26" s="258" t="s">
        <v>1372</v>
      </c>
      <c r="B26" s="252" t="s">
        <v>1376</v>
      </c>
      <c r="I26" s="1020">
        <v>34</v>
      </c>
    </row>
    <row r="27" spans="1:9" ht="18" customHeight="1">
      <c r="I27" s="706"/>
    </row>
    <row r="28" spans="1:9" ht="18" customHeight="1">
      <c r="I28" s="706"/>
    </row>
    <row r="29" spans="1:9" ht="18" customHeight="1">
      <c r="A29" s="258" t="s">
        <v>11</v>
      </c>
      <c r="I29" s="706"/>
    </row>
    <row r="30" spans="1:9" ht="18" customHeight="1">
      <c r="A30" s="258" t="s">
        <v>922</v>
      </c>
      <c r="B30" s="252" t="s">
        <v>404</v>
      </c>
      <c r="I30" s="706">
        <v>35</v>
      </c>
    </row>
    <row r="31" spans="1:9" ht="18" customHeight="1">
      <c r="A31" s="258" t="s">
        <v>923</v>
      </c>
      <c r="B31" s="252" t="s">
        <v>405</v>
      </c>
      <c r="I31" s="706">
        <v>35</v>
      </c>
    </row>
    <row r="32" spans="1:9" ht="18" customHeight="1">
      <c r="A32" s="258" t="s">
        <v>924</v>
      </c>
      <c r="B32" s="252" t="s">
        <v>406</v>
      </c>
      <c r="I32" s="706">
        <v>35</v>
      </c>
    </row>
    <row r="33" spans="1:9" ht="18" customHeight="1">
      <c r="I33" s="706"/>
    </row>
    <row r="34" spans="1:9" ht="18" customHeight="1">
      <c r="I34" s="706"/>
    </row>
    <row r="35" spans="1:9" ht="18" customHeight="1">
      <c r="A35" s="258" t="s">
        <v>12</v>
      </c>
      <c r="I35" s="706"/>
    </row>
    <row r="36" spans="1:9" ht="18" customHeight="1">
      <c r="A36" s="258" t="s">
        <v>922</v>
      </c>
      <c r="B36" s="252" t="s">
        <v>407</v>
      </c>
      <c r="I36" s="706">
        <v>35</v>
      </c>
    </row>
    <row r="37" spans="1:9" ht="18" customHeight="1">
      <c r="A37" s="258" t="s">
        <v>923</v>
      </c>
      <c r="B37" s="252" t="s">
        <v>408</v>
      </c>
      <c r="I37" s="706">
        <v>36</v>
      </c>
    </row>
    <row r="38" spans="1:9" ht="18" customHeight="1">
      <c r="A38" s="258" t="s">
        <v>924</v>
      </c>
      <c r="B38" s="252" t="s">
        <v>409</v>
      </c>
      <c r="I38" s="706">
        <v>36</v>
      </c>
    </row>
    <row r="39" spans="1:9" ht="18" customHeight="1">
      <c r="A39" s="258" t="s">
        <v>925</v>
      </c>
      <c r="B39" s="252" t="s">
        <v>410</v>
      </c>
      <c r="I39" s="706">
        <v>36</v>
      </c>
    </row>
    <row r="40" spans="1:9" ht="18" customHeight="1">
      <c r="I40" s="706"/>
    </row>
    <row r="41" spans="1:9" ht="18" customHeight="1">
      <c r="I41" s="706"/>
    </row>
    <row r="42" spans="1:9" ht="18" customHeight="1">
      <c r="A42" s="258"/>
      <c r="I42" s="706"/>
    </row>
    <row r="43" spans="1:9" ht="18" customHeight="1">
      <c r="A43" s="258"/>
      <c r="I43" s="706"/>
    </row>
    <row r="44" spans="1:9" ht="18" customHeight="1">
      <c r="A44" s="258"/>
      <c r="I44" s="706"/>
    </row>
    <row r="45" spans="1:9" ht="18" customHeight="1">
      <c r="A45" s="258"/>
      <c r="I45" s="706"/>
    </row>
    <row r="46" spans="1:9" ht="18" customHeight="1">
      <c r="A46" s="258"/>
      <c r="I46" s="706"/>
    </row>
    <row r="47" spans="1:9" ht="18" customHeight="1">
      <c r="A47" s="258"/>
      <c r="I47" s="706"/>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56D3-9EBB-410F-A2FA-68E0121769C0}">
  <dimension ref="A3:I47"/>
  <sheetViews>
    <sheetView view="pageBreakPreview" topLeftCell="A19" zoomScaleNormal="100" zoomScaleSheetLayoutView="100" workbookViewId="0">
      <selection activeCell="N43" sqref="N43"/>
    </sheetView>
  </sheetViews>
  <sheetFormatPr defaultRowHeight="18" customHeight="1"/>
  <cols>
    <col min="1" max="1" width="11.625" style="252" customWidth="1"/>
    <col min="2" max="8" width="9" style="252"/>
    <col min="9" max="9" width="9" style="280"/>
    <col min="10" max="16384" width="9" style="252"/>
  </cols>
  <sheetData>
    <row r="3" spans="1:9" ht="18" customHeight="1">
      <c r="A3" s="252" t="s">
        <v>13</v>
      </c>
    </row>
    <row r="4" spans="1:9" ht="18" customHeight="1">
      <c r="A4" s="258" t="s">
        <v>1377</v>
      </c>
      <c r="B4" s="252" t="s">
        <v>411</v>
      </c>
      <c r="I4" s="1020">
        <v>36</v>
      </c>
    </row>
    <row r="5" spans="1:9" ht="18" customHeight="1">
      <c r="A5" s="258" t="s">
        <v>1378</v>
      </c>
      <c r="B5" s="252" t="s">
        <v>412</v>
      </c>
      <c r="I5" s="1020">
        <v>37</v>
      </c>
    </row>
    <row r="6" spans="1:9" ht="18" customHeight="1">
      <c r="A6" s="252" t="s">
        <v>924</v>
      </c>
      <c r="B6" s="252" t="s">
        <v>413</v>
      </c>
      <c r="I6" s="1020">
        <v>38</v>
      </c>
    </row>
    <row r="7" spans="1:9" ht="18" customHeight="1">
      <c r="A7" s="252" t="s">
        <v>925</v>
      </c>
      <c r="B7" s="252" t="s">
        <v>414</v>
      </c>
      <c r="I7" s="1020">
        <v>39</v>
      </c>
    </row>
    <row r="8" spans="1:9" ht="18" customHeight="1">
      <c r="A8" s="252" t="s">
        <v>926</v>
      </c>
      <c r="B8" s="252" t="s">
        <v>415</v>
      </c>
      <c r="I8" s="1020">
        <v>39</v>
      </c>
    </row>
    <row r="9" spans="1:9" ht="18" customHeight="1">
      <c r="A9" s="258"/>
      <c r="I9" s="1020"/>
    </row>
    <row r="10" spans="1:9" ht="18" customHeight="1">
      <c r="A10" s="258"/>
      <c r="I10" s="1020"/>
    </row>
    <row r="11" spans="1:9" ht="18" customHeight="1">
      <c r="A11" s="258"/>
      <c r="I11" s="1020"/>
    </row>
    <row r="12" spans="1:9" ht="18" customHeight="1">
      <c r="A12" s="258"/>
      <c r="I12" s="1020"/>
    </row>
    <row r="13" spans="1:9" ht="18" customHeight="1">
      <c r="A13" s="258"/>
      <c r="I13" s="1020"/>
    </row>
    <row r="14" spans="1:9" ht="18" customHeight="1">
      <c r="A14" s="258"/>
      <c r="I14" s="1020"/>
    </row>
    <row r="15" spans="1:9" ht="18" customHeight="1">
      <c r="I15" s="1020"/>
    </row>
    <row r="16" spans="1:9" ht="18" customHeight="1">
      <c r="I16" s="1020"/>
    </row>
    <row r="17" spans="1:9" ht="18" customHeight="1">
      <c r="A17" s="258"/>
      <c r="I17" s="1020"/>
    </row>
    <row r="18" spans="1:9" ht="18" customHeight="1">
      <c r="A18" s="258"/>
      <c r="I18" s="1020"/>
    </row>
    <row r="19" spans="1:9" ht="18" customHeight="1">
      <c r="A19" s="258"/>
      <c r="I19" s="1020"/>
    </row>
    <row r="20" spans="1:9" ht="18" customHeight="1">
      <c r="A20" s="258"/>
      <c r="I20" s="1020"/>
    </row>
    <row r="21" spans="1:9" ht="18" customHeight="1">
      <c r="A21" s="258"/>
      <c r="I21" s="1020"/>
    </row>
    <row r="22" spans="1:9" ht="18" customHeight="1">
      <c r="A22" s="258"/>
      <c r="I22" s="1020"/>
    </row>
    <row r="23" spans="1:9" ht="18" customHeight="1">
      <c r="A23" s="258"/>
      <c r="I23" s="1020"/>
    </row>
    <row r="24" spans="1:9" ht="18" customHeight="1">
      <c r="A24" s="258"/>
      <c r="I24" s="1020"/>
    </row>
    <row r="25" spans="1:9" ht="18" customHeight="1">
      <c r="A25" s="258"/>
      <c r="I25" s="1020"/>
    </row>
    <row r="26" spans="1:9" ht="18" customHeight="1">
      <c r="A26" s="258"/>
      <c r="I26" s="1020"/>
    </row>
    <row r="27" spans="1:9" ht="18" customHeight="1">
      <c r="I27" s="1020"/>
    </row>
    <row r="28" spans="1:9" ht="18" customHeight="1">
      <c r="I28" s="1020"/>
    </row>
    <row r="29" spans="1:9" ht="18" customHeight="1">
      <c r="A29" s="258"/>
      <c r="I29" s="1020"/>
    </row>
    <row r="30" spans="1:9" ht="18" customHeight="1">
      <c r="A30" s="258"/>
      <c r="I30" s="1020"/>
    </row>
    <row r="31" spans="1:9" ht="18" customHeight="1">
      <c r="A31" s="258"/>
      <c r="I31" s="1020"/>
    </row>
    <row r="32" spans="1:9" ht="18" customHeight="1">
      <c r="A32" s="258"/>
      <c r="I32" s="1020"/>
    </row>
    <row r="33" spans="1:9" ht="18" customHeight="1">
      <c r="I33" s="1020"/>
    </row>
    <row r="34" spans="1:9" ht="18" customHeight="1">
      <c r="I34" s="1020"/>
    </row>
    <row r="35" spans="1:9" ht="18" customHeight="1">
      <c r="A35" s="258"/>
      <c r="I35" s="1020"/>
    </row>
    <row r="36" spans="1:9" ht="18" customHeight="1">
      <c r="A36" s="258"/>
      <c r="I36" s="1020"/>
    </row>
    <row r="37" spans="1:9" ht="18" customHeight="1">
      <c r="A37" s="258"/>
      <c r="I37" s="1020"/>
    </row>
    <row r="38" spans="1:9" ht="18" customHeight="1">
      <c r="A38" s="258"/>
      <c r="I38" s="1020"/>
    </row>
    <row r="39" spans="1:9" ht="18" customHeight="1">
      <c r="A39" s="258"/>
      <c r="I39" s="1020"/>
    </row>
    <row r="40" spans="1:9" ht="18" customHeight="1">
      <c r="I40" s="1020"/>
    </row>
    <row r="41" spans="1:9" ht="18" customHeight="1">
      <c r="I41" s="1020"/>
    </row>
    <row r="42" spans="1:9" ht="18" customHeight="1">
      <c r="A42" s="258"/>
      <c r="I42" s="1020"/>
    </row>
    <row r="43" spans="1:9" ht="18" customHeight="1">
      <c r="A43" s="258"/>
      <c r="I43" s="1020"/>
    </row>
    <row r="44" spans="1:9" ht="18" customHeight="1">
      <c r="A44" s="258"/>
      <c r="I44" s="1020"/>
    </row>
    <row r="45" spans="1:9" ht="18" customHeight="1">
      <c r="A45" s="258"/>
      <c r="I45" s="1020"/>
    </row>
    <row r="46" spans="1:9" ht="18" customHeight="1">
      <c r="A46" s="258"/>
      <c r="I46" s="1020"/>
    </row>
    <row r="47" spans="1:9" ht="18" customHeight="1">
      <c r="A47" s="258"/>
      <c r="I47" s="1020"/>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dimension ref="A4:K31"/>
  <sheetViews>
    <sheetView view="pageBreakPreview" topLeftCell="A16" zoomScaleNormal="100" zoomScaleSheetLayoutView="100" workbookViewId="0">
      <selection activeCell="O15" sqref="O15"/>
    </sheetView>
  </sheetViews>
  <sheetFormatPr defaultRowHeight="13.5"/>
  <cols>
    <col min="1" max="1" width="11.875" style="252" customWidth="1"/>
    <col min="2" max="2" width="13.5" style="252" customWidth="1"/>
    <col min="3" max="3" width="3.625" style="252" customWidth="1"/>
    <col min="4" max="8" width="10.625" style="252" customWidth="1"/>
    <col min="9" max="16384" width="9" style="252"/>
  </cols>
  <sheetData>
    <row r="4" spans="1:11">
      <c r="A4" s="252" t="s">
        <v>14</v>
      </c>
    </row>
    <row r="5" spans="1:11">
      <c r="A5" s="252" t="s">
        <v>15</v>
      </c>
    </row>
    <row r="7" spans="1:11" ht="27" customHeight="1">
      <c r="A7" s="1067" t="s">
        <v>17</v>
      </c>
      <c r="B7" s="1067"/>
      <c r="C7" s="1065" t="s">
        <v>984</v>
      </c>
      <c r="D7" s="1065"/>
      <c r="E7" s="1065"/>
      <c r="F7" s="1065"/>
      <c r="G7" s="1065"/>
      <c r="H7" s="1065"/>
    </row>
    <row r="8" spans="1:11" ht="27" customHeight="1">
      <c r="A8" s="1067" t="s">
        <v>16</v>
      </c>
      <c r="B8" s="1067"/>
      <c r="C8" s="1065" t="s">
        <v>22</v>
      </c>
      <c r="D8" s="1065"/>
      <c r="E8" s="1065"/>
      <c r="F8" s="1065" t="s">
        <v>23</v>
      </c>
      <c r="G8" s="1065"/>
      <c r="H8" s="1065"/>
    </row>
    <row r="9" spans="1:11" ht="27" customHeight="1">
      <c r="A9" s="1068" t="s">
        <v>21</v>
      </c>
      <c r="B9" s="287" t="s">
        <v>18</v>
      </c>
      <c r="C9" s="1065" t="s">
        <v>24</v>
      </c>
      <c r="D9" s="1065"/>
      <c r="E9" s="1065"/>
      <c r="F9" s="1065"/>
      <c r="G9" s="1065"/>
      <c r="H9" s="1065"/>
    </row>
    <row r="10" spans="1:11" ht="27" customHeight="1">
      <c r="A10" s="1068"/>
      <c r="B10" s="287" t="s">
        <v>19</v>
      </c>
      <c r="C10" s="1065" t="s">
        <v>974</v>
      </c>
      <c r="D10" s="1065"/>
      <c r="E10" s="1065"/>
      <c r="F10" s="1065" t="s">
        <v>975</v>
      </c>
      <c r="G10" s="1065"/>
      <c r="H10" s="1065"/>
    </row>
    <row r="11" spans="1:11" ht="27" customHeight="1">
      <c r="A11" s="1068"/>
      <c r="B11" s="287" t="s">
        <v>20</v>
      </c>
      <c r="C11" s="1065" t="s">
        <v>25</v>
      </c>
      <c r="D11" s="1065"/>
      <c r="E11" s="1065"/>
      <c r="F11" s="1065"/>
      <c r="G11" s="1065"/>
      <c r="H11" s="1065"/>
    </row>
    <row r="13" spans="1:11" ht="19.5" customHeight="1">
      <c r="A13" s="252" t="s">
        <v>1298</v>
      </c>
    </row>
    <row r="14" spans="1:11" ht="24" customHeight="1">
      <c r="A14" s="1066" t="s">
        <v>985</v>
      </c>
      <c r="B14" s="1066"/>
      <c r="C14" s="1066"/>
      <c r="D14" s="1066"/>
      <c r="E14" s="1066"/>
      <c r="F14" s="1066"/>
      <c r="G14" s="1066"/>
      <c r="H14" s="1066"/>
      <c r="I14" s="1066"/>
      <c r="J14" s="279"/>
      <c r="K14" s="280"/>
    </row>
    <row r="15" spans="1:11" ht="24" customHeight="1">
      <c r="A15" s="1066" t="s">
        <v>986</v>
      </c>
      <c r="B15" s="1066"/>
      <c r="C15" s="1066"/>
      <c r="D15" s="1066"/>
      <c r="E15" s="1066"/>
      <c r="F15" s="1066"/>
      <c r="G15" s="1066"/>
      <c r="H15" s="1066"/>
      <c r="I15" s="1066"/>
      <c r="J15" s="279"/>
      <c r="K15" s="280"/>
    </row>
    <row r="19" spans="1:8">
      <c r="A19" s="252" t="s">
        <v>26</v>
      </c>
    </row>
    <row r="20" spans="1:8">
      <c r="H20" s="11" t="s">
        <v>929</v>
      </c>
    </row>
    <row r="21" spans="1:8" ht="50.1" customHeight="1">
      <c r="A21" s="774" t="s">
        <v>966</v>
      </c>
      <c r="B21" s="1063" t="s">
        <v>27</v>
      </c>
      <c r="C21" s="1064"/>
      <c r="D21" s="287" t="s">
        <v>28</v>
      </c>
      <c r="E21" s="287" t="s">
        <v>29</v>
      </c>
      <c r="F21" s="287" t="s">
        <v>30</v>
      </c>
      <c r="G21" s="773" t="s">
        <v>32</v>
      </c>
      <c r="H21" s="287" t="s">
        <v>31</v>
      </c>
    </row>
    <row r="22" spans="1:8" ht="39.950000000000003" customHeight="1">
      <c r="A22" s="259" t="s">
        <v>1206</v>
      </c>
      <c r="B22" s="961">
        <v>3490</v>
      </c>
      <c r="C22" s="962"/>
      <c r="D22" s="963">
        <v>393</v>
      </c>
      <c r="E22" s="963">
        <v>248</v>
      </c>
      <c r="F22" s="963">
        <v>880</v>
      </c>
      <c r="G22" s="963">
        <v>436</v>
      </c>
      <c r="H22" s="964">
        <v>1533</v>
      </c>
    </row>
    <row r="23" spans="1:8" ht="39.950000000000003" customHeight="1">
      <c r="A23" s="260" t="s">
        <v>1207</v>
      </c>
      <c r="B23" s="877">
        <v>3490</v>
      </c>
      <c r="C23" s="878"/>
      <c r="D23" s="824">
        <v>391</v>
      </c>
      <c r="E23" s="824">
        <v>245</v>
      </c>
      <c r="F23" s="824">
        <v>889</v>
      </c>
      <c r="G23" s="824">
        <v>432</v>
      </c>
      <c r="H23" s="359">
        <v>1533</v>
      </c>
    </row>
    <row r="24" spans="1:8" ht="39.950000000000003" customHeight="1">
      <c r="A24" s="260" t="s">
        <v>1208</v>
      </c>
      <c r="B24" s="877">
        <v>3491</v>
      </c>
      <c r="C24" s="878"/>
      <c r="D24" s="824">
        <v>391</v>
      </c>
      <c r="E24" s="824">
        <v>242</v>
      </c>
      <c r="F24" s="824">
        <v>894</v>
      </c>
      <c r="G24" s="824">
        <v>429</v>
      </c>
      <c r="H24" s="359">
        <v>1535</v>
      </c>
    </row>
    <row r="25" spans="1:8" ht="39.950000000000003" customHeight="1">
      <c r="A25" s="400" t="s">
        <v>1209</v>
      </c>
      <c r="B25" s="875">
        <v>3491</v>
      </c>
      <c r="C25" s="876"/>
      <c r="D25" s="401">
        <v>391</v>
      </c>
      <c r="E25" s="823">
        <v>239</v>
      </c>
      <c r="F25" s="823">
        <v>901</v>
      </c>
      <c r="G25" s="401">
        <v>427</v>
      </c>
      <c r="H25" s="402">
        <v>1533</v>
      </c>
    </row>
    <row r="26" spans="1:8" s="399" customFormat="1" ht="39.950000000000003" customHeight="1">
      <c r="A26" s="582" t="s">
        <v>1210</v>
      </c>
      <c r="B26" s="875">
        <v>3491</v>
      </c>
      <c r="C26" s="876"/>
      <c r="D26" s="583">
        <v>390</v>
      </c>
      <c r="E26" s="584">
        <v>235</v>
      </c>
      <c r="F26" s="584">
        <v>906</v>
      </c>
      <c r="G26" s="583">
        <v>428</v>
      </c>
      <c r="H26" s="585">
        <v>1532</v>
      </c>
    </row>
    <row r="27" spans="1:8" s="399" customFormat="1" ht="39.950000000000003" customHeight="1">
      <c r="A27" s="582" t="s">
        <v>1211</v>
      </c>
      <c r="B27" s="875">
        <v>3491</v>
      </c>
      <c r="C27" s="876"/>
      <c r="D27" s="583">
        <v>388</v>
      </c>
      <c r="E27" s="584">
        <v>231</v>
      </c>
      <c r="F27" s="584">
        <v>914</v>
      </c>
      <c r="G27" s="583">
        <v>424</v>
      </c>
      <c r="H27" s="585">
        <v>1534</v>
      </c>
    </row>
    <row r="28" spans="1:8" s="399" customFormat="1" ht="39.950000000000003" customHeight="1">
      <c r="A28" s="582" t="s">
        <v>1212</v>
      </c>
      <c r="B28" s="873">
        <v>3491</v>
      </c>
      <c r="C28" s="874"/>
      <c r="D28" s="583">
        <v>386</v>
      </c>
      <c r="E28" s="584">
        <v>228</v>
      </c>
      <c r="F28" s="584">
        <v>924</v>
      </c>
      <c r="G28" s="583">
        <v>418</v>
      </c>
      <c r="H28" s="585">
        <v>1535</v>
      </c>
    </row>
    <row r="29" spans="1:8" s="399" customFormat="1" ht="39.950000000000003" customHeight="1">
      <c r="A29" s="582" t="s">
        <v>1277</v>
      </c>
      <c r="B29" s="879">
        <v>3491</v>
      </c>
      <c r="C29" s="880"/>
      <c r="D29" s="583">
        <v>383</v>
      </c>
      <c r="E29" s="584">
        <v>225</v>
      </c>
      <c r="F29" s="584">
        <v>931</v>
      </c>
      <c r="G29" s="583">
        <v>411</v>
      </c>
      <c r="H29" s="585">
        <v>1541</v>
      </c>
    </row>
    <row r="30" spans="1:8" s="399" customFormat="1" ht="39.950000000000003" customHeight="1">
      <c r="A30" s="965" t="s">
        <v>1305</v>
      </c>
      <c r="B30" s="966">
        <v>3491</v>
      </c>
      <c r="C30" s="967"/>
      <c r="D30" s="968">
        <v>366</v>
      </c>
      <c r="E30" s="969">
        <v>236</v>
      </c>
      <c r="F30" s="969">
        <v>941</v>
      </c>
      <c r="G30" s="968">
        <v>410</v>
      </c>
      <c r="H30" s="970">
        <v>1538</v>
      </c>
    </row>
    <row r="31" spans="1:8" ht="19.5" customHeight="1">
      <c r="A31" s="261"/>
      <c r="B31" s="261"/>
      <c r="C31" s="261"/>
      <c r="D31" s="261"/>
      <c r="E31" s="261"/>
      <c r="F31" s="261"/>
      <c r="G31" s="261"/>
      <c r="H31" s="11" t="s">
        <v>928</v>
      </c>
    </row>
  </sheetData>
  <mergeCells count="13">
    <mergeCell ref="B21:C21"/>
    <mergeCell ref="C7:H7"/>
    <mergeCell ref="C9:H9"/>
    <mergeCell ref="A14:I14"/>
    <mergeCell ref="A15:I15"/>
    <mergeCell ref="A7:B7"/>
    <mergeCell ref="A8:B8"/>
    <mergeCell ref="A9:A11"/>
    <mergeCell ref="F8:H8"/>
    <mergeCell ref="C8:E8"/>
    <mergeCell ref="C11:H11"/>
    <mergeCell ref="F10:H10"/>
    <mergeCell ref="C10:E10"/>
  </mergeCells>
  <phoneticPr fontId="2"/>
  <printOptions horizontalCentered="1"/>
  <pageMargins left="0.70866141732283472" right="0.31496062992125984" top="0.74803149606299213" bottom="0.74803149606299213" header="0.31496062992125984" footer="0.31496062992125984"/>
  <pageSetup paperSize="9"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dimension ref="A1:M39"/>
  <sheetViews>
    <sheetView view="pageBreakPreview" topLeftCell="A10" zoomScaleNormal="100" zoomScaleSheetLayoutView="100" workbookViewId="0">
      <selection activeCell="C28" sqref="C28"/>
    </sheetView>
  </sheetViews>
  <sheetFormatPr defaultRowHeight="13.5"/>
  <cols>
    <col min="1" max="1" width="7.125" style="280" customWidth="1"/>
    <col min="2" max="2" width="13.625" style="280" customWidth="1"/>
    <col min="3" max="3" width="18.625" style="280" customWidth="1"/>
    <col min="4" max="4" width="11.625" style="280" customWidth="1"/>
    <col min="5" max="5" width="3.75" style="280" customWidth="1"/>
    <col min="6" max="6" width="7.125" style="280" customWidth="1"/>
    <col min="7" max="7" width="9" style="280"/>
    <col min="8" max="8" width="13.625" style="280" customWidth="1"/>
    <col min="9" max="9" width="11.625" style="280" customWidth="1"/>
    <col min="10" max="16384" width="9" style="280"/>
  </cols>
  <sheetData>
    <row r="1" spans="1:13" ht="13.5" customHeight="1"/>
    <row r="2" spans="1:13" ht="13.5" customHeight="1"/>
    <row r="3" spans="1:13" ht="18" customHeight="1">
      <c r="A3" s="280" t="s">
        <v>33</v>
      </c>
    </row>
    <row r="4" spans="1:13" ht="18" customHeight="1">
      <c r="A4" s="280" t="s">
        <v>931</v>
      </c>
      <c r="F4" s="280" t="s">
        <v>932</v>
      </c>
    </row>
    <row r="5" spans="1:13" ht="18" customHeight="1">
      <c r="A5" s="280" t="s">
        <v>34</v>
      </c>
      <c r="F5" s="280" t="s">
        <v>39</v>
      </c>
    </row>
    <row r="6" spans="1:13" ht="18" customHeight="1">
      <c r="C6" s="670"/>
      <c r="D6" s="673" t="s">
        <v>1358</v>
      </c>
      <c r="I6" s="673" t="s">
        <v>1359</v>
      </c>
    </row>
    <row r="7" spans="1:13" ht="40.5" customHeight="1">
      <c r="A7" s="779" t="s">
        <v>1158</v>
      </c>
      <c r="B7" s="1087" t="s">
        <v>35</v>
      </c>
      <c r="C7" s="1087"/>
      <c r="D7" s="775" t="s">
        <v>37</v>
      </c>
      <c r="F7" s="779" t="s">
        <v>930</v>
      </c>
      <c r="G7" s="1075" t="s">
        <v>35</v>
      </c>
      <c r="H7" s="1076"/>
      <c r="I7" s="775" t="s">
        <v>37</v>
      </c>
    </row>
    <row r="8" spans="1:13" ht="24" customHeight="1">
      <c r="A8" s="982">
        <v>1</v>
      </c>
      <c r="B8" s="1088" t="s">
        <v>1102</v>
      </c>
      <c r="C8" s="1088"/>
      <c r="D8" s="983">
        <v>128000</v>
      </c>
      <c r="F8" s="971">
        <v>1</v>
      </c>
      <c r="G8" s="1077" t="s">
        <v>1090</v>
      </c>
      <c r="H8" s="1078"/>
      <c r="I8" s="972">
        <v>113000</v>
      </c>
    </row>
    <row r="9" spans="1:13" ht="24" customHeight="1">
      <c r="A9" s="984">
        <v>2</v>
      </c>
      <c r="B9" s="1070" t="s">
        <v>1103</v>
      </c>
      <c r="C9" s="1070"/>
      <c r="D9" s="973">
        <v>135000</v>
      </c>
      <c r="F9" s="582">
        <v>2</v>
      </c>
      <c r="G9" s="1079" t="s">
        <v>1038</v>
      </c>
      <c r="H9" s="1080"/>
      <c r="I9" s="973">
        <v>130000</v>
      </c>
    </row>
    <row r="10" spans="1:13" ht="24" customHeight="1">
      <c r="A10" s="984">
        <v>3</v>
      </c>
      <c r="B10" s="1070" t="s">
        <v>1104</v>
      </c>
      <c r="C10" s="1070"/>
      <c r="D10" s="973">
        <v>131000</v>
      </c>
      <c r="F10" s="582">
        <v>3</v>
      </c>
      <c r="G10" s="1079" t="s">
        <v>417</v>
      </c>
      <c r="H10" s="1080"/>
      <c r="I10" s="973">
        <v>135000</v>
      </c>
    </row>
    <row r="11" spans="1:13" ht="24" customHeight="1">
      <c r="A11" s="984">
        <v>4</v>
      </c>
      <c r="B11" s="1070" t="s">
        <v>1105</v>
      </c>
      <c r="C11" s="1070"/>
      <c r="D11" s="973">
        <v>150000</v>
      </c>
      <c r="F11" s="582">
        <v>4</v>
      </c>
      <c r="G11" s="1079" t="s">
        <v>421</v>
      </c>
      <c r="H11" s="1080"/>
      <c r="I11" s="973">
        <v>127000</v>
      </c>
    </row>
    <row r="12" spans="1:13" ht="24" customHeight="1">
      <c r="A12" s="984">
        <v>5</v>
      </c>
      <c r="B12" s="1070" t="s">
        <v>1106</v>
      </c>
      <c r="C12" s="1070"/>
      <c r="D12" s="973">
        <v>118000</v>
      </c>
      <c r="F12" s="582">
        <v>5</v>
      </c>
      <c r="G12" s="1079" t="s">
        <v>418</v>
      </c>
      <c r="H12" s="1080"/>
      <c r="I12" s="973">
        <v>155000</v>
      </c>
    </row>
    <row r="13" spans="1:13" ht="24" customHeight="1">
      <c r="A13" s="984">
        <v>6</v>
      </c>
      <c r="B13" s="1070" t="s">
        <v>1107</v>
      </c>
      <c r="C13" s="1070"/>
      <c r="D13" s="973">
        <v>107000</v>
      </c>
      <c r="F13" s="582">
        <v>6</v>
      </c>
      <c r="G13" s="1079" t="s">
        <v>419</v>
      </c>
      <c r="H13" s="1080"/>
      <c r="I13" s="973">
        <v>101000</v>
      </c>
    </row>
    <row r="14" spans="1:13" ht="24" customHeight="1">
      <c r="A14" s="984">
        <v>7</v>
      </c>
      <c r="B14" s="1070" t="s">
        <v>1108</v>
      </c>
      <c r="C14" s="1070"/>
      <c r="D14" s="973">
        <v>146000</v>
      </c>
      <c r="F14" s="974" t="s">
        <v>36</v>
      </c>
      <c r="G14" s="1079" t="s">
        <v>420</v>
      </c>
      <c r="H14" s="1080"/>
      <c r="I14" s="973">
        <v>181000</v>
      </c>
    </row>
    <row r="15" spans="1:13" ht="24" customHeight="1">
      <c r="A15" s="984">
        <v>8</v>
      </c>
      <c r="B15" s="1070" t="s">
        <v>1109</v>
      </c>
      <c r="C15" s="1070"/>
      <c r="D15" s="973">
        <v>153000</v>
      </c>
      <c r="F15" s="975" t="s">
        <v>416</v>
      </c>
      <c r="G15" s="1081" t="s">
        <v>1039</v>
      </c>
      <c r="H15" s="1082"/>
      <c r="I15" s="976">
        <v>164000</v>
      </c>
    </row>
    <row r="16" spans="1:13" ht="24" customHeight="1">
      <c r="A16" s="984">
        <v>9</v>
      </c>
      <c r="B16" s="1070" t="s">
        <v>1110</v>
      </c>
      <c r="C16" s="1070"/>
      <c r="D16" s="973">
        <v>176000</v>
      </c>
      <c r="F16" s="1085" t="s">
        <v>1148</v>
      </c>
      <c r="G16" s="1085"/>
      <c r="H16" s="1085"/>
      <c r="I16" s="1085"/>
      <c r="J16" s="635"/>
      <c r="K16" s="635"/>
      <c r="L16" s="635"/>
      <c r="M16" s="635"/>
    </row>
    <row r="17" spans="1:9" ht="24" customHeight="1">
      <c r="A17" s="984">
        <v>10</v>
      </c>
      <c r="B17" s="1086" t="s">
        <v>1111</v>
      </c>
      <c r="C17" s="1086"/>
      <c r="D17" s="973">
        <v>148000</v>
      </c>
      <c r="F17" s="403"/>
      <c r="G17" s="1083" t="s">
        <v>1149</v>
      </c>
      <c r="H17" s="1083"/>
      <c r="I17" s="1084"/>
    </row>
    <row r="18" spans="1:9" ht="24" customHeight="1">
      <c r="A18" s="984">
        <v>11</v>
      </c>
      <c r="B18" s="1070" t="s">
        <v>1112</v>
      </c>
      <c r="C18" s="1070"/>
      <c r="D18" s="973">
        <v>59900</v>
      </c>
      <c r="F18" s="403"/>
      <c r="G18" s="881"/>
      <c r="H18" s="881"/>
      <c r="I18" s="404"/>
    </row>
    <row r="19" spans="1:9" ht="24" customHeight="1">
      <c r="A19" s="984">
        <v>12</v>
      </c>
      <c r="B19" s="1070" t="s">
        <v>1113</v>
      </c>
      <c r="C19" s="1070"/>
      <c r="D19" s="973">
        <v>174000</v>
      </c>
      <c r="F19" s="403"/>
      <c r="G19" s="1074"/>
      <c r="H19" s="1074"/>
      <c r="I19" s="405"/>
    </row>
    <row r="20" spans="1:9" ht="24" customHeight="1">
      <c r="A20" s="984">
        <v>13</v>
      </c>
      <c r="B20" s="1070" t="s">
        <v>1114</v>
      </c>
      <c r="C20" s="1070"/>
      <c r="D20" s="973">
        <v>105000</v>
      </c>
    </row>
    <row r="21" spans="1:9" ht="24" customHeight="1">
      <c r="A21" s="984">
        <v>14</v>
      </c>
      <c r="B21" s="1071" t="s">
        <v>1115</v>
      </c>
      <c r="C21" s="1072"/>
      <c r="D21" s="973">
        <v>145000</v>
      </c>
      <c r="G21" s="882" t="s">
        <v>38</v>
      </c>
      <c r="H21" s="280" t="s">
        <v>1040</v>
      </c>
    </row>
    <row r="22" spans="1:9" ht="24" customHeight="1">
      <c r="A22" s="985" t="s">
        <v>1098</v>
      </c>
      <c r="B22" s="1070" t="s">
        <v>1116</v>
      </c>
      <c r="C22" s="1070"/>
      <c r="D22" s="973">
        <v>164000</v>
      </c>
      <c r="G22" s="977" t="s">
        <v>1051</v>
      </c>
      <c r="H22" s="978" t="s">
        <v>1041</v>
      </c>
    </row>
    <row r="23" spans="1:9" ht="24" customHeight="1">
      <c r="A23" s="985" t="s">
        <v>1099</v>
      </c>
      <c r="B23" s="1070" t="s">
        <v>1117</v>
      </c>
      <c r="C23" s="1070"/>
      <c r="D23" s="973">
        <v>169000</v>
      </c>
      <c r="G23" s="979" t="s">
        <v>1052</v>
      </c>
      <c r="H23" s="978" t="s">
        <v>1042</v>
      </c>
    </row>
    <row r="24" spans="1:9" ht="24" customHeight="1">
      <c r="A24" s="985" t="s">
        <v>1100</v>
      </c>
      <c r="B24" s="1070" t="s">
        <v>1118</v>
      </c>
      <c r="C24" s="1070"/>
      <c r="D24" s="973">
        <v>76400</v>
      </c>
      <c r="G24" s="980" t="s">
        <v>1053</v>
      </c>
      <c r="H24" s="981" t="s">
        <v>1043</v>
      </c>
      <c r="I24" s="882"/>
    </row>
    <row r="25" spans="1:9" ht="24" customHeight="1">
      <c r="A25" s="986" t="s">
        <v>1101</v>
      </c>
      <c r="B25" s="1069" t="s">
        <v>1119</v>
      </c>
      <c r="C25" s="1069"/>
      <c r="D25" s="976">
        <v>5800</v>
      </c>
      <c r="G25" s="980" t="s">
        <v>1054</v>
      </c>
      <c r="H25" s="981" t="s">
        <v>1055</v>
      </c>
      <c r="I25" s="882"/>
    </row>
    <row r="26" spans="1:9" ht="24" customHeight="1">
      <c r="A26" s="1073" t="s">
        <v>1147</v>
      </c>
      <c r="B26" s="1073"/>
      <c r="C26" s="1073"/>
      <c r="D26" s="1073"/>
      <c r="E26" s="1073"/>
      <c r="G26" s="404"/>
    </row>
    <row r="27" spans="1:9" ht="18" customHeight="1">
      <c r="A27" s="407"/>
      <c r="G27" s="408"/>
    </row>
    <row r="28" spans="1:9" ht="18" customHeight="1">
      <c r="A28" s="406"/>
    </row>
    <row r="29" spans="1:9" ht="18" customHeight="1">
      <c r="A29" s="407"/>
    </row>
    <row r="30" spans="1:9" ht="18" customHeight="1">
      <c r="A30" s="406"/>
    </row>
    <row r="31" spans="1:9" ht="18" customHeight="1">
      <c r="A31" s="407"/>
      <c r="F31" s="408"/>
    </row>
    <row r="32" spans="1:9" ht="18" customHeight="1">
      <c r="A32" s="406"/>
    </row>
    <row r="33" ht="18" customHeight="1"/>
    <row r="34" ht="18" customHeight="1"/>
    <row r="35" ht="18" customHeight="1"/>
    <row r="36" ht="18" customHeight="1"/>
    <row r="37" ht="18" customHeight="1"/>
    <row r="38" ht="18" customHeight="1"/>
    <row r="39" ht="18" customHeight="1"/>
  </sheetData>
  <mergeCells count="32">
    <mergeCell ref="B7:C7"/>
    <mergeCell ref="B8:C8"/>
    <mergeCell ref="B9:C9"/>
    <mergeCell ref="B10:C10"/>
    <mergeCell ref="B11:C11"/>
    <mergeCell ref="B14:C14"/>
    <mergeCell ref="B13:C13"/>
    <mergeCell ref="G14:H14"/>
    <mergeCell ref="B16:C16"/>
    <mergeCell ref="G13:H1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25:C25"/>
    <mergeCell ref="B24:C24"/>
    <mergeCell ref="B15:C15"/>
    <mergeCell ref="B21:C21"/>
    <mergeCell ref="A26:E26"/>
    <mergeCell ref="B23:C23"/>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&amp;C&amp;P</oddFooter>
  </headerFooter>
  <ignoredErrors>
    <ignoredError sqref="G22:H25 A2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51</vt:i4>
      </vt:variant>
    </vt:vector>
  </HeadingPairs>
  <TitlesOfParts>
    <vt:vector size="91" baseType="lpstr">
      <vt:lpstr>表紙</vt:lpstr>
      <vt:lpstr>市民憲章等（健やかにっしん宣言追加）</vt:lpstr>
      <vt:lpstr>市章等</vt:lpstr>
      <vt:lpstr>注記及び記号</vt:lpstr>
      <vt:lpstr>もくじ1</vt:lpstr>
      <vt:lpstr>もくじ2</vt:lpstr>
      <vt:lpstr>もくじ3</vt:lpstr>
      <vt:lpstr>1土地(1)(2)</vt:lpstr>
      <vt:lpstr>2土地(3)</vt:lpstr>
      <vt:lpstr>3-4土地(4)</vt:lpstr>
      <vt:lpstr>5-6人口(1)</vt:lpstr>
      <vt:lpstr>7人口(2)</vt:lpstr>
      <vt:lpstr>8-12人口（3)</vt:lpstr>
      <vt:lpstr>13人口(4)(5)（グラフ）</vt:lpstr>
      <vt:lpstr>14国勢調査(1)</vt:lpstr>
      <vt:lpstr>15国勢調査(2)</vt:lpstr>
      <vt:lpstr>16国勢調査(3)(4)</vt:lpstr>
      <vt:lpstr>17国勢調査(5)</vt:lpstr>
      <vt:lpstr>18国勢調査(6)</vt:lpstr>
      <vt:lpstr>19農業(1) (2)</vt:lpstr>
      <vt:lpstr>20事業所(1)</vt:lpstr>
      <vt:lpstr>21事業所(2)</vt:lpstr>
      <vt:lpstr>22工業(1)</vt:lpstr>
      <vt:lpstr>23工業(2)</vt:lpstr>
      <vt:lpstr>24工業（3）</vt:lpstr>
      <vt:lpstr>25商業(1)グラフ</vt:lpstr>
      <vt:lpstr>26商業(2)</vt:lpstr>
      <vt:lpstr>27教育(1)(2)(3)</vt:lpstr>
      <vt:lpstr>28教育(4)(5)</vt:lpstr>
      <vt:lpstr>29教育(6)</vt:lpstr>
      <vt:lpstr>30福祉(1)</vt:lpstr>
      <vt:lpstr>31福祉(2)(3)(4)</vt:lpstr>
      <vt:lpstr>32福祉(5)(6)</vt:lpstr>
      <vt:lpstr>33福祉(7)(8)</vt:lpstr>
      <vt:lpstr>34福祉(9)</vt:lpstr>
      <vt:lpstr>35保健環境(1)～(3)治安(1)</vt:lpstr>
      <vt:lpstr>36治安(2)～(4)財政(1)</vt:lpstr>
      <vt:lpstr>37財政(2)</vt:lpstr>
      <vt:lpstr>38財政(3)</vt:lpstr>
      <vt:lpstr>39財政(4)(5)</vt:lpstr>
      <vt:lpstr>'13人口(4)(5)（グラフ）'!Print_Area</vt:lpstr>
      <vt:lpstr>'14国勢調査(1)'!Print_Area</vt:lpstr>
      <vt:lpstr>'15国勢調査(2)'!Print_Area</vt:lpstr>
      <vt:lpstr>'16国勢調査(3)(4)'!Print_Area</vt:lpstr>
      <vt:lpstr>'17国勢調査(5)'!Print_Area</vt:lpstr>
      <vt:lpstr>'18国勢調査(6)'!Print_Area</vt:lpstr>
      <vt:lpstr>'19農業(1) (2)'!Print_Area</vt:lpstr>
      <vt:lpstr>'1土地(1)(2)'!Print_Area</vt:lpstr>
      <vt:lpstr>'20事業所(1)'!Print_Area</vt:lpstr>
      <vt:lpstr>'21事業所(2)'!Print_Area</vt:lpstr>
      <vt:lpstr>'22工業(1)'!Print_Area</vt:lpstr>
      <vt:lpstr>'23工業(2)'!Print_Area</vt:lpstr>
      <vt:lpstr>'24工業（3）'!Print_Area</vt:lpstr>
      <vt:lpstr>'25商業(1)グラフ'!Print_Area</vt:lpstr>
      <vt:lpstr>'26商業(2)'!Print_Area</vt:lpstr>
      <vt:lpstr>'27教育(1)(2)(3)'!Print_Area</vt:lpstr>
      <vt:lpstr>'28教育(4)(5)'!Print_Area</vt:lpstr>
      <vt:lpstr>'29教育(6)'!Print_Area</vt:lpstr>
      <vt:lpstr>'2土地(3)'!Print_Area</vt:lpstr>
      <vt:lpstr>'30福祉(1)'!Print_Area</vt:lpstr>
      <vt:lpstr>'32福祉(5)(6)'!Print_Area</vt:lpstr>
      <vt:lpstr>'33福祉(7)(8)'!Print_Area</vt:lpstr>
      <vt:lpstr>'3-4土地(4)'!Print_Area</vt:lpstr>
      <vt:lpstr>'34福祉(9)'!Print_Area</vt:lpstr>
      <vt:lpstr>'35保健環境(1)～(3)治安(1)'!Print_Area</vt:lpstr>
      <vt:lpstr>'36治安(2)～(4)財政(1)'!Print_Area</vt:lpstr>
      <vt:lpstr>'37財政(2)'!Print_Area</vt:lpstr>
      <vt:lpstr>'38財政(3)'!Print_Area</vt:lpstr>
      <vt:lpstr>'39財政(4)(5)'!Print_Area</vt:lpstr>
      <vt:lpstr>'5-6人口(1)'!Print_Area</vt:lpstr>
      <vt:lpstr>'7人口(2)'!Print_Area</vt:lpstr>
      <vt:lpstr>'8-12人口（3)'!Print_Area</vt:lpstr>
      <vt:lpstr>もくじ2!Print_Area</vt:lpstr>
      <vt:lpstr>もくじ3!Print_Area</vt:lpstr>
      <vt:lpstr>市章等!Print_Area</vt:lpstr>
      <vt:lpstr>'市民憲章等（健やかにっしん宣言追加）'!Print_Area</vt:lpstr>
      <vt:lpstr>注記及び記号!Print_Area</vt:lpstr>
      <vt:lpstr>表紙!Print_Area</vt:lpstr>
      <vt:lpstr>'14国勢調査(1)'!Print_Titles</vt:lpstr>
      <vt:lpstr>'15国勢調査(2)'!Print_Titles</vt:lpstr>
      <vt:lpstr>'16国勢調査(3)(4)'!Print_Titles</vt:lpstr>
      <vt:lpstr>'17国勢調査(5)'!Print_Titles</vt:lpstr>
      <vt:lpstr>'18国勢調査(6)'!Print_Titles</vt:lpstr>
      <vt:lpstr>'19農業(1) (2)'!Print_Titles</vt:lpstr>
      <vt:lpstr>'20事業所(1)'!Print_Titles</vt:lpstr>
      <vt:lpstr>'21事業所(2)'!Print_Titles</vt:lpstr>
      <vt:lpstr>'23工業(2)'!Print_Titles</vt:lpstr>
      <vt:lpstr>'24工業（3）'!Print_Titles</vt:lpstr>
      <vt:lpstr>'27教育(1)(2)(3)'!Print_Titles</vt:lpstr>
      <vt:lpstr>'34福祉(9)'!Print_Titles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真弓</dc:creator>
  <cp:lastModifiedBy>Administrator</cp:lastModifiedBy>
  <cp:lastPrinted>2023-06-23T03:56:44Z</cp:lastPrinted>
  <dcterms:created xsi:type="dcterms:W3CDTF">2009-01-06T01:44:33Z</dcterms:created>
  <dcterms:modified xsi:type="dcterms:W3CDTF">2023-07-13T00:39:48Z</dcterms:modified>
</cp:coreProperties>
</file>