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nis-server\都市計画課\1-計画係\【都㉘】屋外広告物\★業務効率化、電子申請導入\★日進市電子申請様式および処理用ファイル\"/>
    </mc:Choice>
  </mc:AlternateContent>
  <xr:revisionPtr revIDLastSave="0" documentId="13_ncr:1_{E38A8597-5BB5-4B54-ABC6-4F1381FD4DBF}" xr6:coauthVersionLast="47" xr6:coauthVersionMax="47" xr10:uidLastSave="{00000000-0000-0000-0000-000000000000}"/>
  <bookViews>
    <workbookView xWindow="-120" yWindow="-120" windowWidth="29040" windowHeight="17520" tabRatio="844" xr2:uid="{00000000-000D-0000-FFFF-FFFF00000000}"/>
  </bookViews>
  <sheets>
    <sheet name="【入力シート】申請内容" sheetId="10" r:id="rId1"/>
    <sheet name="【入力シート】掲出物件一覧表" sheetId="2" r:id="rId2"/>
    <sheet name="【入力シート】掲出物件一覧表 (簡易な広告物等の場合)" sheetId="12" r:id="rId3"/>
    <sheet name="許可申請書" sheetId="11" r:id="rId4"/>
  </sheets>
  <externalReferences>
    <externalReference r:id="rId5"/>
  </externalReferences>
  <definedNames>
    <definedName name="_xlnm._FilterDatabase" localSheetId="2" hidden="1">'【入力シート】掲出物件一覧表 (簡易な広告物等の場合)'!$B$1:$O$14</definedName>
    <definedName name="_xlnm.Print_Area" localSheetId="1">【入力シート】掲出物件一覧表!$A$1:$N$38</definedName>
    <definedName name="_xlnm.Print_Area" localSheetId="2">'【入力シート】掲出物件一覧表 (簡易な広告物等の場合)'!$A$1:$O$42</definedName>
    <definedName name="_xlnm.Print_Area" localSheetId="3">許可申請書!$A$1:$G$30</definedName>
    <definedName name="あ">#REF!</definedName>
    <definedName name="はま寿司">[1]三井住友銀行!$D$19:$D$20</definedName>
    <definedName name="種別" localSheetId="1">#REF!</definedName>
    <definedName name="種別" localSheetId="2">#REF!</definedName>
    <definedName name="種別">#REF!</definedName>
    <definedName name="電飾の有無" localSheetId="2">#REF!</definedName>
    <definedName name="電飾の有無">#REF!</definedName>
    <definedName name="半期打ち出し" localSheetId="1">#REF!</definedName>
    <definedName name="半期打ち出し" localSheetId="2">#REF!</definedName>
    <definedName name="半期打ち出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12" l="1"/>
  <c r="F1" i="2"/>
  <c r="K41" i="12"/>
  <c r="K39" i="12"/>
  <c r="K37" i="12"/>
  <c r="K36" i="12"/>
  <c r="K34" i="12"/>
  <c r="K32" i="12"/>
  <c r="K29" i="12"/>
  <c r="K28" i="12"/>
  <c r="K26" i="12"/>
  <c r="L24" i="12"/>
  <c r="K24" i="12"/>
  <c r="L23" i="12"/>
  <c r="K23" i="12"/>
  <c r="L22" i="12"/>
  <c r="K22" i="12"/>
  <c r="L21" i="12"/>
  <c r="K21" i="12"/>
  <c r="L20" i="12"/>
  <c r="K20" i="12"/>
  <c r="L19" i="12"/>
  <c r="K19" i="12"/>
  <c r="L18" i="12"/>
  <c r="K18" i="12"/>
  <c r="L17" i="12"/>
  <c r="K17" i="12"/>
  <c r="L16" i="12"/>
  <c r="K16" i="12"/>
  <c r="L15" i="12"/>
  <c r="K15" i="12"/>
  <c r="L14" i="12"/>
  <c r="K14" i="12"/>
  <c r="L13" i="12"/>
  <c r="K13" i="12"/>
  <c r="L12" i="12"/>
  <c r="K12" i="12"/>
  <c r="L11" i="12"/>
  <c r="K11" i="12"/>
  <c r="L10" i="12"/>
  <c r="K10" i="12"/>
  <c r="L9" i="12"/>
  <c r="K9" i="12"/>
  <c r="L8" i="12"/>
  <c r="K8" i="12"/>
  <c r="L7" i="12"/>
  <c r="K7" i="12"/>
  <c r="L6" i="12"/>
  <c r="K6" i="12"/>
  <c r="L5" i="12"/>
  <c r="K5" i="12"/>
  <c r="K27" i="12" s="1"/>
  <c r="F3" i="11" l="1"/>
  <c r="F16" i="11"/>
  <c r="C16" i="11"/>
  <c r="F21" i="11"/>
  <c r="C20" i="11"/>
  <c r="C19" i="11"/>
  <c r="C18" i="11"/>
  <c r="B15" i="11"/>
  <c r="B14" i="11"/>
  <c r="F13" i="11"/>
  <c r="E13" i="11"/>
  <c r="E12" i="11"/>
  <c r="C12" i="11"/>
  <c r="G11" i="11"/>
  <c r="E11" i="11"/>
  <c r="C11" i="11"/>
  <c r="E10" i="11"/>
  <c r="E9" i="11"/>
  <c r="E8" i="11"/>
  <c r="E6" i="11"/>
  <c r="E5" i="11"/>
  <c r="D28" i="11" l="1"/>
  <c r="B28" i="11"/>
  <c r="B17" i="11"/>
  <c r="D17" i="11"/>
  <c r="D15" i="11"/>
  <c r="J34" i="2" l="1"/>
  <c r="J12" i="2"/>
  <c r="J13" i="2"/>
  <c r="K5" i="2" l="1"/>
  <c r="K12" i="2" l="1"/>
  <c r="K11" i="2"/>
  <c r="J11" i="2"/>
  <c r="K10" i="2"/>
  <c r="J10" i="2"/>
  <c r="K9" i="2"/>
  <c r="J9" i="2"/>
  <c r="K8" i="2"/>
  <c r="J8" i="2"/>
  <c r="K7" i="2"/>
  <c r="J7" i="2"/>
  <c r="K6" i="2"/>
  <c r="J6" i="2"/>
  <c r="J5" i="2"/>
  <c r="J14" i="2" l="1"/>
  <c r="J15" i="2"/>
  <c r="J16" i="2"/>
  <c r="J17" i="2"/>
  <c r="J18" i="2"/>
  <c r="J19" i="2"/>
  <c r="J20" i="2"/>
  <c r="J21" i="2"/>
  <c r="J22" i="2"/>
  <c r="J23" i="2"/>
  <c r="J24" i="2"/>
  <c r="D38" i="10"/>
  <c r="D34" i="10"/>
  <c r="G28" i="10"/>
  <c r="G27" i="10"/>
  <c r="G26" i="10"/>
  <c r="G25" i="10"/>
  <c r="G32" i="10"/>
  <c r="D28" i="10"/>
  <c r="D27" i="10"/>
  <c r="D26" i="10"/>
  <c r="D25" i="10"/>
  <c r="D32" i="10"/>
  <c r="G24" i="10"/>
  <c r="G16" i="10"/>
  <c r="G15" i="10"/>
  <c r="G14" i="10"/>
  <c r="G40" i="10"/>
  <c r="G13" i="10"/>
  <c r="D16" i="10"/>
  <c r="D15" i="10"/>
  <c r="D14" i="10"/>
  <c r="D40" i="10"/>
  <c r="D39" i="10"/>
  <c r="D35" i="10"/>
  <c r="D36" i="10"/>
  <c r="D31" i="10"/>
  <c r="D30" i="10"/>
  <c r="G39" i="10"/>
  <c r="G38" i="10"/>
  <c r="G35" i="10"/>
  <c r="G34" i="10"/>
  <c r="G36" i="10"/>
  <c r="G33" i="10"/>
  <c r="G31" i="10"/>
  <c r="G30" i="10"/>
  <c r="G3" i="10"/>
  <c r="G23" i="10"/>
  <c r="G29" i="10"/>
  <c r="G37" i="10"/>
  <c r="G4" i="10"/>
  <c r="G5" i="10"/>
  <c r="G6" i="10"/>
  <c r="G7" i="10"/>
  <c r="G8" i="10"/>
  <c r="G9" i="10"/>
  <c r="G10" i="10"/>
  <c r="G11" i="10"/>
  <c r="G12" i="10"/>
  <c r="G17" i="10"/>
  <c r="G18" i="10"/>
  <c r="G19" i="10"/>
  <c r="G20" i="10"/>
  <c r="G21" i="10"/>
  <c r="G22" i="10"/>
  <c r="J27" i="2" l="1"/>
  <c r="K24" i="2"/>
  <c r="K23" i="2"/>
  <c r="K22" i="2"/>
  <c r="K21" i="2"/>
  <c r="K20" i="2"/>
  <c r="K19" i="2"/>
  <c r="K18" i="2"/>
  <c r="K17" i="2"/>
  <c r="K16" i="2"/>
  <c r="K34" i="2" l="1"/>
  <c r="K35" i="2"/>
  <c r="K36" i="2"/>
  <c r="K37" i="2"/>
  <c r="K38" i="2"/>
  <c r="K13" i="2"/>
  <c r="K14" i="2"/>
  <c r="J35" i="2"/>
  <c r="J36" i="2"/>
  <c r="J37" i="2"/>
  <c r="J38" i="2"/>
  <c r="J30" i="2" l="1"/>
  <c r="J28" i="2"/>
  <c r="J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日進市</author>
  </authors>
  <commentList>
    <comment ref="N1" authorId="0" shapeId="0" xr:uid="{EAFA4825-05C6-406C-AB72-DA7A8F2BB97A}">
      <text>
        <r>
          <rPr>
            <sz val="11"/>
            <color indexed="81"/>
            <rFont val="MS P ゴシック"/>
            <family val="3"/>
            <charset val="128"/>
          </rPr>
          <t>規制区域を選択してください</t>
        </r>
      </text>
    </comment>
    <comment ref="N2" authorId="0" shapeId="0" xr:uid="{D165A4BA-5AF4-4DBD-B7D9-437B7F39D668}">
      <text>
        <r>
          <rPr>
            <sz val="11"/>
            <color indexed="81"/>
            <rFont val="MS P ゴシック"/>
            <family val="3"/>
            <charset val="128"/>
          </rPr>
          <t>用途地域を選択してください
（２つ以上にまたがる地域の場合は空欄で構いません）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1" authorId="0" shapeId="0" xr:uid="{2E8DDD48-A1EA-421B-B8F2-BC4A6006ABF0}">
      <text>
        <r>
          <rPr>
            <sz val="11"/>
            <color indexed="81"/>
            <rFont val="MS P ゴシック"/>
            <family val="3"/>
            <charset val="128"/>
          </rPr>
          <t>規制区域を選択してください</t>
        </r>
      </text>
    </comment>
    <comment ref="N2" authorId="0" shapeId="0" xr:uid="{01D767B1-0CD8-4FA2-B5CE-3465CCCDBC04}">
      <text>
        <r>
          <rPr>
            <sz val="11"/>
            <color indexed="81"/>
            <rFont val="MS P ゴシック"/>
            <family val="3"/>
            <charset val="128"/>
          </rPr>
          <t>用途地域を選択してください
（２つ以上にまたがる地域の場合は空欄で構いません）</t>
        </r>
      </text>
    </comment>
  </commentList>
</comments>
</file>

<file path=xl/sharedStrings.xml><?xml version="1.0" encoding="utf-8"?>
<sst xmlns="http://schemas.openxmlformats.org/spreadsheetml/2006/main" count="228" uniqueCount="124">
  <si>
    <t>No.</t>
    <phoneticPr fontId="3"/>
  </si>
  <si>
    <t>種　　　別</t>
    <rPh sb="0" eb="1">
      <t>タネ</t>
    </rPh>
    <rPh sb="4" eb="5">
      <t>ベツ</t>
    </rPh>
    <phoneticPr fontId="3"/>
  </si>
  <si>
    <t>電飾</t>
    <rPh sb="0" eb="2">
      <t>デンショク</t>
    </rPh>
    <phoneticPr fontId="3"/>
  </si>
  <si>
    <t>縦(m)</t>
    <rPh sb="0" eb="1">
      <t>タテ</t>
    </rPh>
    <phoneticPr fontId="3"/>
  </si>
  <si>
    <t>横(m)</t>
    <rPh sb="0" eb="1">
      <t>ヨコ</t>
    </rPh>
    <phoneticPr fontId="3"/>
  </si>
  <si>
    <t>高さ(m)</t>
    <rPh sb="0" eb="1">
      <t>タカ</t>
    </rPh>
    <phoneticPr fontId="3"/>
  </si>
  <si>
    <t>面数</t>
    <rPh sb="0" eb="1">
      <t>メン</t>
    </rPh>
    <rPh sb="1" eb="2">
      <t>スウ</t>
    </rPh>
    <phoneticPr fontId="3"/>
  </si>
  <si>
    <t>数量</t>
    <rPh sb="0" eb="2">
      <t>スウリョウ</t>
    </rPh>
    <phoneticPr fontId="3"/>
  </si>
  <si>
    <t>表示内容</t>
    <rPh sb="0" eb="2">
      <t>ヒョウジ</t>
    </rPh>
    <rPh sb="2" eb="4">
      <t>ナイヨウ</t>
    </rPh>
    <phoneticPr fontId="3"/>
  </si>
  <si>
    <t>許可対象物件</t>
    <rPh sb="0" eb="4">
      <t>キョカタイショウ</t>
    </rPh>
    <rPh sb="4" eb="6">
      <t>ブッケン</t>
    </rPh>
    <phoneticPr fontId="3"/>
  </si>
  <si>
    <t>適用除外物件</t>
    <rPh sb="0" eb="4">
      <t>テキヨウジョガイ</t>
    </rPh>
    <rPh sb="4" eb="6">
      <t>ブッケン</t>
    </rPh>
    <phoneticPr fontId="3"/>
  </si>
  <si>
    <t>総数量</t>
    <rPh sb="0" eb="1">
      <t>ソウ</t>
    </rPh>
    <rPh sb="1" eb="3">
      <t>スウリョウ</t>
    </rPh>
    <phoneticPr fontId="3"/>
  </si>
  <si>
    <t>規制区域：</t>
    <phoneticPr fontId="5"/>
  </si>
  <si>
    <t>用途地域：</t>
    <phoneticPr fontId="5"/>
  </si>
  <si>
    <t>総表示面積(㎡）</t>
    <rPh sb="0" eb="3">
      <t>ソウヒョウジ</t>
    </rPh>
    <rPh sb="3" eb="5">
      <t>メンセキ</t>
    </rPh>
    <phoneticPr fontId="3"/>
  </si>
  <si>
    <t>視認方角</t>
    <rPh sb="0" eb="4">
      <t>シニンホウガク</t>
    </rPh>
    <phoneticPr fontId="3"/>
  </si>
  <si>
    <t>備考</t>
    <rPh sb="0" eb="2">
      <t>ビコウ</t>
    </rPh>
    <phoneticPr fontId="3"/>
  </si>
  <si>
    <t>項目</t>
    <rPh sb="0" eb="2">
      <t>コウモク</t>
    </rPh>
    <phoneticPr fontId="3"/>
  </si>
  <si>
    <t>設置場所：</t>
    <rPh sb="0" eb="4">
      <t>セッチバショ</t>
    </rPh>
    <phoneticPr fontId="5"/>
  </si>
  <si>
    <t>許可対象</t>
    <rPh sb="0" eb="2">
      <t>キョカ</t>
    </rPh>
    <rPh sb="2" eb="4">
      <t>タイショウ</t>
    </rPh>
    <phoneticPr fontId="3"/>
  </si>
  <si>
    <t>種別</t>
    <rPh sb="0" eb="2">
      <t>シュベツ</t>
    </rPh>
    <phoneticPr fontId="3"/>
  </si>
  <si>
    <t>(↓自動入力）</t>
    <rPh sb="2" eb="4">
      <t>ジドウ</t>
    </rPh>
    <rPh sb="4" eb="6">
      <t>ニュウリョク</t>
    </rPh>
    <phoneticPr fontId="3"/>
  </si>
  <si>
    <t>申請者</t>
    <phoneticPr fontId="3"/>
  </si>
  <si>
    <t>代表者</t>
    <phoneticPr fontId="3"/>
  </si>
  <si>
    <t>電話番号</t>
    <phoneticPr fontId="3"/>
  </si>
  <si>
    <t>広告物又は掲出物件の概要</t>
    <phoneticPr fontId="3"/>
  </si>
  <si>
    <t>電飾の有無</t>
    <rPh sb="0" eb="2">
      <t>デンショク</t>
    </rPh>
    <rPh sb="3" eb="5">
      <t>ウム</t>
    </rPh>
    <phoneticPr fontId="3"/>
  </si>
  <si>
    <t>規格</t>
    <rPh sb="0" eb="2">
      <t>キカク</t>
    </rPh>
    <phoneticPr fontId="3"/>
  </si>
  <si>
    <t>表示又は設置の場所</t>
    <phoneticPr fontId="3"/>
  </si>
  <si>
    <t>表示又は設置の期間</t>
    <phoneticPr fontId="3"/>
  </si>
  <si>
    <t>表示し、又は設置する屋外広告業者</t>
    <phoneticPr fontId="3"/>
  </si>
  <si>
    <t>氏名又は名称</t>
    <phoneticPr fontId="3"/>
  </si>
  <si>
    <t>登録番号</t>
    <phoneticPr fontId="3"/>
  </si>
  <si>
    <t>工事予定期間</t>
    <phoneticPr fontId="3"/>
  </si>
  <si>
    <t>広告主</t>
    <phoneticPr fontId="3"/>
  </si>
  <si>
    <t>住所</t>
    <phoneticPr fontId="3"/>
  </si>
  <si>
    <t>電話番号</t>
    <rPh sb="0" eb="2">
      <t>デンワ</t>
    </rPh>
    <rPh sb="2" eb="4">
      <t>バンゴウ</t>
    </rPh>
    <phoneticPr fontId="3"/>
  </si>
  <si>
    <t>納付書送付先</t>
    <rPh sb="0" eb="3">
      <t>ノウフショ</t>
    </rPh>
    <rPh sb="3" eb="6">
      <t>ソウフサキ</t>
    </rPh>
    <phoneticPr fontId="3"/>
  </si>
  <si>
    <t>許可書送付先</t>
    <rPh sb="0" eb="3">
      <t>キョカショ</t>
    </rPh>
    <rPh sb="3" eb="6">
      <t>ソウフサキ</t>
    </rPh>
    <phoneticPr fontId="3"/>
  </si>
  <si>
    <t>更新案内送付先</t>
    <rPh sb="0" eb="4">
      <t>コウシンアンナイ</t>
    </rPh>
    <rPh sb="4" eb="7">
      <t>ソウフサキ</t>
    </rPh>
    <phoneticPr fontId="3"/>
  </si>
  <si>
    <t>様式第１（第１条関係）</t>
    <phoneticPr fontId="3"/>
  </si>
  <si>
    <t>屋外広告物表示等許可申請書</t>
    <phoneticPr fontId="3"/>
  </si>
  <si>
    <t>日進市長　殿</t>
    <rPh sb="0" eb="2">
      <t>ニッシン</t>
    </rPh>
    <rPh sb="2" eb="4">
      <t>シチョウ</t>
    </rPh>
    <rPh sb="5" eb="6">
      <t>ドノ</t>
    </rPh>
    <phoneticPr fontId="3"/>
  </si>
  <si>
    <t>住　所</t>
    <phoneticPr fontId="3"/>
  </si>
  <si>
    <t>　</t>
    <phoneticPr fontId="3"/>
  </si>
  <si>
    <t>氏　名</t>
    <phoneticPr fontId="3"/>
  </si>
  <si>
    <t>電　話</t>
    <phoneticPr fontId="3"/>
  </si>
  <si>
    <t>広告物又は
掲出物件の概要</t>
    <phoneticPr fontId="3"/>
  </si>
  <si>
    <t>種 別</t>
  </si>
  <si>
    <t>数量</t>
  </si>
  <si>
    <t>電飾の
有無</t>
    <phoneticPr fontId="3"/>
  </si>
  <si>
    <t>総表示
面積</t>
    <rPh sb="0" eb="1">
      <t>ソウ</t>
    </rPh>
    <rPh sb="1" eb="3">
      <t>ヒョウジ</t>
    </rPh>
    <phoneticPr fontId="3"/>
  </si>
  <si>
    <t>規格</t>
    <phoneticPr fontId="3"/>
  </si>
  <si>
    <t>※手数料額</t>
    <phoneticPr fontId="3"/>
  </si>
  <si>
    <t>※備考</t>
  </si>
  <si>
    <t>　次のとおり許可します。</t>
    <phoneticPr fontId="3"/>
  </si>
  <si>
    <t>１　許可の期間</t>
    <phoneticPr fontId="3"/>
  </si>
  <si>
    <t>２　許可の条件</t>
    <phoneticPr fontId="3"/>
  </si>
  <si>
    <t>愛知県屋外広告物条例及び関連法令等を遵守すること。</t>
    <phoneticPr fontId="3"/>
  </si>
  <si>
    <t>郵便番号</t>
    <phoneticPr fontId="3"/>
  </si>
  <si>
    <t>入力欄</t>
    <rPh sb="0" eb="3">
      <t>ニュウリョクラン</t>
    </rPh>
    <phoneticPr fontId="5"/>
  </si>
  <si>
    <t>住所</t>
    <phoneticPr fontId="5"/>
  </si>
  <si>
    <t>郵便番号</t>
    <rPh sb="0" eb="4">
      <t>ユウビンバンゴウ</t>
    </rPh>
    <phoneticPr fontId="5"/>
  </si>
  <si>
    <t>氏名等</t>
    <rPh sb="0" eb="2">
      <t>シメイ</t>
    </rPh>
    <rPh sb="2" eb="3">
      <t>ナド</t>
    </rPh>
    <phoneticPr fontId="5"/>
  </si>
  <si>
    <t>名称（法人の場合は法人名）</t>
    <rPh sb="0" eb="2">
      <t>メイショウ</t>
    </rPh>
    <rPh sb="3" eb="5">
      <t>ホウジン</t>
    </rPh>
    <rPh sb="6" eb="8">
      <t>バアイ</t>
    </rPh>
    <rPh sb="9" eb="12">
      <t>ホウジンメイ</t>
    </rPh>
    <phoneticPr fontId="3"/>
  </si>
  <si>
    <t>開始日</t>
    <rPh sb="0" eb="3">
      <t>カイシビ</t>
    </rPh>
    <phoneticPr fontId="5"/>
  </si>
  <si>
    <t>終了日</t>
    <rPh sb="0" eb="3">
      <t>シュウリョウビ</t>
    </rPh>
    <phoneticPr fontId="5"/>
  </si>
  <si>
    <t>必須</t>
    <rPh sb="0" eb="2">
      <t>ヒッス</t>
    </rPh>
    <phoneticPr fontId="5"/>
  </si>
  <si>
    <t>申請日</t>
    <rPh sb="2" eb="3">
      <t>ヒ</t>
    </rPh>
    <phoneticPr fontId="3"/>
  </si>
  <si>
    <t>電話</t>
    <rPh sb="0" eb="2">
      <t>デンワ</t>
    </rPh>
    <phoneticPr fontId="5"/>
  </si>
  <si>
    <t>許可書送付先</t>
    <rPh sb="0" eb="3">
      <t>キョカショ</t>
    </rPh>
    <rPh sb="3" eb="6">
      <t>ソウフサキ</t>
    </rPh>
    <phoneticPr fontId="5"/>
  </si>
  <si>
    <t>入力確認メッセージ</t>
    <rPh sb="0" eb="4">
      <t>ニュウリョクカクニン</t>
    </rPh>
    <phoneticPr fontId="5"/>
  </si>
  <si>
    <t>広告主</t>
    <rPh sb="0" eb="3">
      <t>コウコクヌシ</t>
    </rPh>
    <phoneticPr fontId="5"/>
  </si>
  <si>
    <t>名称（法人の場合は法人名）および担当者</t>
    <rPh sb="0" eb="2">
      <t>メイショウ</t>
    </rPh>
    <rPh sb="3" eb="5">
      <t>ホウジン</t>
    </rPh>
    <rPh sb="6" eb="8">
      <t>バアイ</t>
    </rPh>
    <rPh sb="9" eb="11">
      <t>ホウジン</t>
    </rPh>
    <rPh sb="11" eb="12">
      <t>メイ</t>
    </rPh>
    <rPh sb="16" eb="19">
      <t>タントウシャ</t>
    </rPh>
    <phoneticPr fontId="3"/>
  </si>
  <si>
    <t>【入力シート】掲出物件一覧表</t>
    <rPh sb="1" eb="3">
      <t>ニュウリョク</t>
    </rPh>
    <rPh sb="7" eb="11">
      <t>ケイシュツブッケン</t>
    </rPh>
    <rPh sb="11" eb="14">
      <t>イチランヒョウ</t>
    </rPh>
    <phoneticPr fontId="3"/>
  </si>
  <si>
    <t>【入力シート】申請内容（新規）</t>
    <rPh sb="1" eb="3">
      <t>ニュウリョク</t>
    </rPh>
    <rPh sb="7" eb="11">
      <t>シンセイナイヨウ</t>
    </rPh>
    <rPh sb="12" eb="14">
      <t>シンキ</t>
    </rPh>
    <phoneticPr fontId="5"/>
  </si>
  <si>
    <t>※黄色のセルに申請内容を入力してください。</t>
    <rPh sb="1" eb="3">
      <t>キイロ</t>
    </rPh>
    <rPh sb="7" eb="11">
      <t>シンセイナイヨウ</t>
    </rPh>
    <rPh sb="12" eb="14">
      <t>ニュウリョク</t>
    </rPh>
    <phoneticPr fontId="5"/>
  </si>
  <si>
    <t>入力必須</t>
    <rPh sb="0" eb="2">
      <t>ニュウリョク</t>
    </rPh>
    <rPh sb="2" eb="4">
      <t>ヒッスウ</t>
    </rPh>
    <phoneticPr fontId="5"/>
  </si>
  <si>
    <t>入力方法の説明</t>
    <rPh sb="0" eb="4">
      <t>ニュウリョクホウホウ</t>
    </rPh>
    <rPh sb="5" eb="7">
      <t>セツメイ</t>
    </rPh>
    <phoneticPr fontId="5"/>
  </si>
  <si>
    <t>リストから選択してください。</t>
    <phoneticPr fontId="5"/>
  </si>
  <si>
    <t>半角・全角とも入力可能です。</t>
    <rPh sb="7" eb="9">
      <t>ニュウリョク</t>
    </rPh>
    <rPh sb="9" eb="11">
      <t>カノウ</t>
    </rPh>
    <phoneticPr fontId="5"/>
  </si>
  <si>
    <t>半角で数字のみ入力してください。</t>
    <rPh sb="3" eb="5">
      <t>スウジ</t>
    </rPh>
    <phoneticPr fontId="5"/>
  </si>
  <si>
    <t>ハイフンを含め、半角で入力してください。</t>
    <phoneticPr fontId="5"/>
  </si>
  <si>
    <t>リストから選択してください。</t>
    <rPh sb="5" eb="7">
      <t>センタク</t>
    </rPh>
    <phoneticPr fontId="5"/>
  </si>
  <si>
    <t>半角で数字のみ入力してください。</t>
    <rPh sb="0" eb="2">
      <t>ハンカク</t>
    </rPh>
    <rPh sb="3" eb="5">
      <t>スウジ</t>
    </rPh>
    <rPh sb="7" eb="9">
      <t>ニュウリョク</t>
    </rPh>
    <phoneticPr fontId="5"/>
  </si>
  <si>
    <t>総表示面積（㎡）</t>
    <rPh sb="0" eb="3">
      <t>ソウヒョウジ</t>
    </rPh>
    <rPh sb="3" eb="5">
      <t>メンセキ</t>
    </rPh>
    <phoneticPr fontId="3"/>
  </si>
  <si>
    <t>縦（m）</t>
    <rPh sb="0" eb="1">
      <t>タテ</t>
    </rPh>
    <phoneticPr fontId="3"/>
  </si>
  <si>
    <t>横（m）</t>
    <rPh sb="0" eb="1">
      <t>ヨコ</t>
    </rPh>
    <phoneticPr fontId="5"/>
  </si>
  <si>
    <t>高さ（m）</t>
    <rPh sb="0" eb="1">
      <t>タカ</t>
    </rPh>
    <phoneticPr fontId="5"/>
  </si>
  <si>
    <t>半角・全角とも入力可能です。</t>
    <phoneticPr fontId="5"/>
  </si>
  <si>
    <t>半角・全角とも入力可能です。申請者と同じ場合は「申請者と同じ」と入力してください。</t>
    <rPh sb="14" eb="17">
      <t>シンセイシャ</t>
    </rPh>
    <rPh sb="18" eb="19">
      <t>オナ</t>
    </rPh>
    <rPh sb="20" eb="22">
      <t>バアイ</t>
    </rPh>
    <rPh sb="24" eb="27">
      <t>シンセイシャ</t>
    </rPh>
    <rPh sb="28" eb="29">
      <t>オナ</t>
    </rPh>
    <rPh sb="32" eb="34">
      <t>ニュウリョク</t>
    </rPh>
    <phoneticPr fontId="5"/>
  </si>
  <si>
    <t>（西暦）yyyy/mm/ddで、半角で入力してください。和暦に自動変換されます。</t>
    <rPh sb="28" eb="30">
      <t>ワレキ</t>
    </rPh>
    <rPh sb="31" eb="33">
      <t>ジドウ</t>
    </rPh>
    <rPh sb="33" eb="35">
      <t>ヘンカン</t>
    </rPh>
    <phoneticPr fontId="5"/>
  </si>
  <si>
    <t>（西暦）yyyy/mm/ddで、半角で入力してください。和暦に自動変換されます。</t>
    <phoneticPr fontId="5"/>
  </si>
  <si>
    <t>広告物が１つの場合のみ入力します。半角で数字のみ入力してください。</t>
    <rPh sb="17" eb="19">
      <t>ハンカク</t>
    </rPh>
    <rPh sb="20" eb="22">
      <t>スウジ</t>
    </rPh>
    <rPh sb="24" eb="26">
      <t>ニュウリョク</t>
    </rPh>
    <phoneticPr fontId="5"/>
  </si>
  <si>
    <t>「申請者と異なる」を選択した場合のみ入力します。半角・全角とも入力可能です。</t>
    <phoneticPr fontId="5"/>
  </si>
  <si>
    <t>「申請者と異なる」を選択した場合のみ入力します。ハイフンを含め、半角で入力してください。</t>
    <phoneticPr fontId="5"/>
  </si>
  <si>
    <t>「いずれとも異なる」を選択した場合のみ入力します。ハイフンを含め、半角で入力してください。</t>
    <phoneticPr fontId="5"/>
  </si>
  <si>
    <t>「いずれとも異なる」を選択した場合のみ入力します。半角・全角とも入力可能です。</t>
    <phoneticPr fontId="5"/>
  </si>
  <si>
    <t>隣のシート（【入力シート】掲出物件一覧表）に広告物の内容を必ず入力してください。
入力後に「入力済み」を選択してください。</t>
    <rPh sb="0" eb="1">
      <t>トナリ</t>
    </rPh>
    <rPh sb="7" eb="9">
      <t>ニュウリョク</t>
    </rPh>
    <rPh sb="22" eb="25">
      <t>コウコクブツ</t>
    </rPh>
    <rPh sb="26" eb="28">
      <t>ナイヨウ</t>
    </rPh>
    <rPh sb="29" eb="30">
      <t>カナラ</t>
    </rPh>
    <rPh sb="31" eb="33">
      <t>ニュウリョク</t>
    </rPh>
    <rPh sb="41" eb="43">
      <t>ニュウリョク</t>
    </rPh>
    <rPh sb="43" eb="44">
      <t>ゴ</t>
    </rPh>
    <rPh sb="46" eb="49">
      <t>ニュウリョクズ</t>
    </rPh>
    <rPh sb="52" eb="54">
      <t>センタク</t>
    </rPh>
    <phoneticPr fontId="5"/>
  </si>
  <si>
    <t>リストから選択してください。
広告物が２つ以上ある場合は「掲出物件一覧表のとおり」を選択してください。</t>
    <rPh sb="5" eb="7">
      <t>センタク</t>
    </rPh>
    <rPh sb="15" eb="18">
      <t>コウコクブツ</t>
    </rPh>
    <rPh sb="21" eb="23">
      <t>イジョウ</t>
    </rPh>
    <rPh sb="25" eb="27">
      <t>バアイ</t>
    </rPh>
    <rPh sb="29" eb="33">
      <t>ケイシュツブッケン</t>
    </rPh>
    <rPh sb="33" eb="35">
      <t>イチラン</t>
    </rPh>
    <rPh sb="35" eb="36">
      <t>ヒョウ</t>
    </rPh>
    <rPh sb="42" eb="44">
      <t>センタク</t>
    </rPh>
    <phoneticPr fontId="5"/>
  </si>
  <si>
    <t>日進市長</t>
    <phoneticPr fontId="5"/>
  </si>
  <si>
    <t>氏名又は
名称</t>
    <phoneticPr fontId="3"/>
  </si>
  <si>
    <t>日都第　　　　号　</t>
    <rPh sb="0" eb="1">
      <t>ヒ</t>
    </rPh>
    <rPh sb="1" eb="2">
      <t>ミヤコ</t>
    </rPh>
    <rPh sb="2" eb="3">
      <t>ダイ</t>
    </rPh>
    <rPh sb="7" eb="8">
      <t>ゴウ</t>
    </rPh>
    <phoneticPr fontId="5"/>
  </si>
  <si>
    <t>年　　　月　　日　</t>
    <phoneticPr fontId="3"/>
  </si>
  <si>
    <t>表示し、又は設置する
屋外広告業者</t>
    <phoneticPr fontId="3"/>
  </si>
  <si>
    <t>【入力シート】掲出物件一覧表の入力</t>
    <rPh sb="1" eb="3">
      <t>ニュウリョク</t>
    </rPh>
    <phoneticPr fontId="5"/>
  </si>
  <si>
    <t>可視面積
(㎡）</t>
    <rPh sb="0" eb="4">
      <t>カシメンセキ</t>
    </rPh>
    <phoneticPr fontId="3"/>
  </si>
  <si>
    <t>可視面積
（㎡）</t>
    <phoneticPr fontId="3"/>
  </si>
  <si>
    <t>総表示面積(㎡)</t>
    <rPh sb="0" eb="1">
      <t>ソウ</t>
    </rPh>
    <rPh sb="1" eb="3">
      <t>ヒョウジ</t>
    </rPh>
    <rPh sb="3" eb="5">
      <t>メンセキ</t>
    </rPh>
    <phoneticPr fontId="3"/>
  </si>
  <si>
    <t>電飾有合計(㎡)</t>
    <rPh sb="0" eb="2">
      <t>デンショク</t>
    </rPh>
    <rPh sb="2" eb="3">
      <t>アリ</t>
    </rPh>
    <rPh sb="3" eb="5">
      <t>ゴウケイ</t>
    </rPh>
    <phoneticPr fontId="3"/>
  </si>
  <si>
    <t>電飾無合計(㎡)</t>
    <rPh sb="0" eb="2">
      <t>デンショク</t>
    </rPh>
    <rPh sb="2" eb="3">
      <t>ナ</t>
    </rPh>
    <rPh sb="3" eb="5">
      <t>ゴウケイ</t>
    </rPh>
    <phoneticPr fontId="3"/>
  </si>
  <si>
    <t>適用除外の
項目</t>
    <rPh sb="0" eb="2">
      <t>テキヨウ</t>
    </rPh>
    <rPh sb="2" eb="4">
      <t>ジョガイ</t>
    </rPh>
    <rPh sb="6" eb="8">
      <t>コウモク</t>
    </rPh>
    <phoneticPr fontId="3"/>
  </si>
  <si>
    <t>半角・全角とも入力可能です。ビル、マンション名等まで入力してください。</t>
    <rPh sb="7" eb="9">
      <t>ニュウリョク</t>
    </rPh>
    <rPh sb="9" eb="11">
      <t>カノウ</t>
    </rPh>
    <phoneticPr fontId="5"/>
  </si>
  <si>
    <t>住所</t>
    <rPh sb="0" eb="2">
      <t>ジュウショ</t>
    </rPh>
    <phoneticPr fontId="5"/>
  </si>
  <si>
    <t>（西暦）yyyy/mm/ddで、半角で入力してください。和暦に自動変換されます。
簡易な広告物等は３ヶ月以内、それ以外の広告物は３年以内の期間で入力してください。</t>
    <rPh sb="41" eb="43">
      <t>カンイ</t>
    </rPh>
    <rPh sb="44" eb="47">
      <t>コウコクブツ</t>
    </rPh>
    <rPh sb="47" eb="48">
      <t>トウ</t>
    </rPh>
    <rPh sb="51" eb="52">
      <t>ゲツ</t>
    </rPh>
    <rPh sb="52" eb="54">
      <t>イナイ</t>
    </rPh>
    <rPh sb="57" eb="59">
      <t>イガイ</t>
    </rPh>
    <rPh sb="60" eb="63">
      <t>コウコクブツ</t>
    </rPh>
    <rPh sb="65" eb="66">
      <t>ネン</t>
    </rPh>
    <rPh sb="66" eb="68">
      <t>イナイ</t>
    </rPh>
    <rPh sb="69" eb="71">
      <t>キカン</t>
    </rPh>
    <rPh sb="72" eb="74">
      <t>ニュウリョク</t>
    </rPh>
    <phoneticPr fontId="5"/>
  </si>
  <si>
    <t>【入力シート】掲出物件一覧表</t>
    <rPh sb="1" eb="3">
      <t>ニュウリョク</t>
    </rPh>
    <rPh sb="7" eb="9">
      <t>ケイシュツ</t>
    </rPh>
    <rPh sb="9" eb="11">
      <t>ブッケン</t>
    </rPh>
    <rPh sb="11" eb="13">
      <t>イチラン</t>
    </rPh>
    <rPh sb="13" eb="14">
      <t>ヒョウ</t>
    </rPh>
    <phoneticPr fontId="3"/>
  </si>
  <si>
    <t>※簡易な広告物等（許可期間最大3ヶ月）</t>
    <phoneticPr fontId="5"/>
  </si>
  <si>
    <t>総表示面積(㎡）</t>
    <rPh sb="0" eb="1">
      <t>ソウ</t>
    </rPh>
    <rPh sb="1" eb="3">
      <t>ヒョウジ</t>
    </rPh>
    <rPh sb="3" eb="5">
      <t>メンセキ</t>
    </rPh>
    <phoneticPr fontId="3"/>
  </si>
  <si>
    <t>可視面積</t>
    <rPh sb="0" eb="4">
      <t>カシメンセキ</t>
    </rPh>
    <phoneticPr fontId="3"/>
  </si>
  <si>
    <t>総表示面積</t>
    <rPh sb="0" eb="1">
      <t>ソウ</t>
    </rPh>
    <rPh sb="1" eb="3">
      <t>ヒョウジ</t>
    </rPh>
    <rPh sb="3" eb="5">
      <t>メンセキ</t>
    </rPh>
    <phoneticPr fontId="3"/>
  </si>
  <si>
    <t>電飾有合計</t>
    <rPh sb="0" eb="2">
      <t>デンショク</t>
    </rPh>
    <rPh sb="2" eb="3">
      <t>アリ</t>
    </rPh>
    <rPh sb="3" eb="5">
      <t>ゴウケイ</t>
    </rPh>
    <phoneticPr fontId="3"/>
  </si>
  <si>
    <t>電飾無合計</t>
    <rPh sb="0" eb="2">
      <t>デンショク</t>
    </rPh>
    <rPh sb="2" eb="3">
      <t>ナ</t>
    </rPh>
    <rPh sb="3" eb="5">
      <t>ゴウケイ</t>
    </rPh>
    <phoneticPr fontId="3"/>
  </si>
  <si>
    <t>可視面積</t>
    <phoneticPr fontId="3"/>
  </si>
  <si>
    <t>適用除外の項目</t>
    <rPh sb="0" eb="2">
      <t>テキヨウ</t>
    </rPh>
    <rPh sb="2" eb="4">
      <t>ジョガイ</t>
    </rPh>
    <rPh sb="5" eb="7">
      <t>コウモク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</si>
</sst>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0.0_ "/>
    <numFmt numFmtId="178" formatCode="#,##0&quot; 円&quot;"/>
    <numFmt numFmtId="179" formatCode="[$]ggge&quot;年&quot;m&quot;月&quot;d&quot;日&quot;&quot;から&quot;" x16r2:formatCode16="[$-ja-JP-x-gannen]ggge&quot;年&quot;m&quot;月&quot;d&quot;日&quot;&quot;から&quot;"/>
    <numFmt numFmtId="180" formatCode="[$]ggge&quot;年&quot;m&quot;月&quot;d&quot;日&quot;&quot;まで&quot;" x16r2:formatCode16="[$-ja-JP-x-gannen]ggge&quot;年&quot;m&quot;月&quot;d&quot;日&quot;&quot;まで&quot;"/>
    <numFmt numFmtId="181" formatCode="ggge&quot;年&quot;m&quot;月&quot;d&quot;日&quot;"/>
    <numFmt numFmtId="182" formatCode="0.00_ 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 tint="-0.499984740745262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0" tint="-0.499984740745262"/>
      <name val="游ゴシック"/>
      <family val="2"/>
      <scheme val="minor"/>
    </font>
    <font>
      <sz val="10.5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scheme val="minor"/>
    </font>
    <font>
      <sz val="11"/>
      <color indexed="81"/>
      <name val="MS P ゴシック"/>
      <family val="3"/>
      <charset val="128"/>
    </font>
    <font>
      <sz val="10"/>
      <color theme="0" tint="-0.49998474074526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1" xfId="1" applyBorder="1"/>
    <xf numFmtId="0" fontId="10" fillId="0" borderId="0" xfId="1" applyFont="1" applyAlignment="1" applyProtection="1">
      <alignment wrapText="1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>
      <alignment horizontal="center"/>
    </xf>
    <xf numFmtId="0" fontId="12" fillId="0" borderId="0" xfId="1" applyFont="1" applyAlignment="1">
      <alignment horizontal="left" wrapText="1"/>
    </xf>
    <xf numFmtId="0" fontId="1" fillId="0" borderId="7" xfId="1" applyBorder="1"/>
    <xf numFmtId="0" fontId="1" fillId="0" borderId="0" xfId="1" applyAlignment="1">
      <alignment horizontal="right" vertical="center"/>
    </xf>
    <xf numFmtId="0" fontId="1" fillId="0" borderId="11" xfId="1" applyBorder="1" applyAlignment="1">
      <alignment horizontal="left" vertical="center"/>
    </xf>
    <xf numFmtId="0" fontId="1" fillId="0" borderId="6" xfId="1" applyBorder="1" applyAlignment="1">
      <alignment vertical="center"/>
    </xf>
    <xf numFmtId="0" fontId="15" fillId="0" borderId="0" xfId="1" applyFont="1" applyAlignment="1">
      <alignment vertical="center" wrapText="1"/>
    </xf>
    <xf numFmtId="0" fontId="1" fillId="0" borderId="10" xfId="1" applyBorder="1" applyAlignment="1">
      <alignment vertical="center"/>
    </xf>
    <xf numFmtId="0" fontId="1" fillId="0" borderId="10" xfId="1" applyBorder="1" applyAlignment="1">
      <alignment vertical="center" wrapText="1"/>
    </xf>
    <xf numFmtId="0" fontId="1" fillId="0" borderId="10" xfId="1" applyBorder="1" applyAlignment="1">
      <alignment horizontal="left" vertical="center" wrapText="1"/>
    </xf>
    <xf numFmtId="0" fontId="13" fillId="2" borderId="6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vertical="center"/>
    </xf>
    <xf numFmtId="0" fontId="1" fillId="0" borderId="9" xfId="1" applyBorder="1" applyAlignment="1">
      <alignment vertical="center" wrapText="1"/>
    </xf>
    <xf numFmtId="0" fontId="1" fillId="4" borderId="8" xfId="1" applyFill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58" fontId="18" fillId="0" borderId="9" xfId="1" applyNumberFormat="1" applyFont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0" xfId="1" applyFill="1" applyBorder="1"/>
    <xf numFmtId="0" fontId="20" fillId="0" borderId="0" xfId="1" applyFont="1"/>
    <xf numFmtId="0" fontId="15" fillId="0" borderId="10" xfId="1" applyFont="1" applyBorder="1"/>
    <xf numFmtId="0" fontId="1" fillId="0" borderId="10" xfId="1" applyBorder="1" applyAlignment="1">
      <alignment horizontal="left" vertical="center"/>
    </xf>
    <xf numFmtId="0" fontId="13" fillId="0" borderId="8" xfId="1" applyFont="1" applyBorder="1" applyAlignment="1">
      <alignment horizontal="center" vertical="center"/>
    </xf>
    <xf numFmtId="58" fontId="18" fillId="0" borderId="9" xfId="1" applyNumberFormat="1" applyFont="1" applyBorder="1" applyAlignment="1" applyProtection="1">
      <alignment horizontal="center" vertical="center"/>
      <protection locked="0"/>
    </xf>
    <xf numFmtId="179" fontId="18" fillId="0" borderId="9" xfId="1" applyNumberFormat="1" applyFont="1" applyBorder="1" applyAlignment="1" applyProtection="1">
      <alignment horizontal="center" vertical="center"/>
      <protection locked="0"/>
    </xf>
    <xf numFmtId="180" fontId="18" fillId="0" borderId="9" xfId="1" applyNumberFormat="1" applyFont="1" applyBorder="1" applyAlignment="1" applyProtection="1">
      <alignment horizontal="center" vertical="center"/>
      <protection locked="0"/>
    </xf>
    <xf numFmtId="0" fontId="19" fillId="0" borderId="0" xfId="1" applyFont="1"/>
    <xf numFmtId="0" fontId="18" fillId="0" borderId="9" xfId="1" applyFont="1" applyBorder="1" applyAlignment="1" applyProtection="1">
      <alignment horizontal="center" vertical="center"/>
      <protection locked="0"/>
    </xf>
    <xf numFmtId="0" fontId="22" fillId="0" borderId="10" xfId="1" applyFont="1" applyBorder="1" applyAlignment="1">
      <alignment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6" fillId="0" borderId="26" xfId="1" applyFont="1" applyBorder="1" applyAlignment="1">
      <alignment horizontal="center" vertical="center"/>
    </xf>
    <xf numFmtId="0" fontId="6" fillId="0" borderId="26" xfId="1" applyFont="1" applyBorder="1"/>
    <xf numFmtId="0" fontId="6" fillId="0" borderId="31" xfId="1" applyFont="1" applyBorder="1" applyAlignment="1">
      <alignment horizontal="left" vertical="center"/>
    </xf>
    <xf numFmtId="0" fontId="6" fillId="0" borderId="32" xfId="1" applyFont="1" applyBorder="1" applyAlignment="1">
      <alignment horizontal="center" vertical="center"/>
    </xf>
    <xf numFmtId="0" fontId="6" fillId="0" borderId="32" xfId="1" applyFont="1" applyBorder="1"/>
    <xf numFmtId="0" fontId="6" fillId="0" borderId="33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horizontal="right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9" fillId="0" borderId="33" xfId="1" applyFont="1" applyBorder="1" applyAlignment="1">
      <alignment horizontal="center" vertical="center"/>
    </xf>
    <xf numFmtId="0" fontId="9" fillId="0" borderId="34" xfId="1" applyFont="1" applyBorder="1"/>
    <xf numFmtId="0" fontId="9" fillId="0" borderId="33" xfId="1" applyFont="1" applyBorder="1"/>
    <xf numFmtId="0" fontId="9" fillId="0" borderId="34" xfId="1" applyFont="1" applyBorder="1" applyAlignment="1">
      <alignment horizontal="center" vertical="center"/>
    </xf>
    <xf numFmtId="0" fontId="9" fillId="0" borderId="11" xfId="1" applyFont="1" applyBorder="1"/>
    <xf numFmtId="0" fontId="9" fillId="0" borderId="12" xfId="1" applyFont="1" applyBorder="1"/>
    <xf numFmtId="0" fontId="9" fillId="0" borderId="7" xfId="1" applyFont="1" applyBorder="1"/>
    <xf numFmtId="0" fontId="9" fillId="0" borderId="33" xfId="1" applyFont="1" applyBorder="1" applyAlignment="1">
      <alignment vertical="center"/>
    </xf>
    <xf numFmtId="0" fontId="9" fillId="0" borderId="34" xfId="1" applyFont="1" applyBorder="1" applyAlignment="1">
      <alignment vertical="center"/>
    </xf>
    <xf numFmtId="0" fontId="9" fillId="0" borderId="34" xfId="1" applyFont="1" applyBorder="1" applyAlignment="1">
      <alignment horizontal="left" vertical="center"/>
    </xf>
    <xf numFmtId="0" fontId="1" fillId="0" borderId="6" xfId="1" applyBorder="1"/>
    <xf numFmtId="0" fontId="6" fillId="0" borderId="34" xfId="1" applyFont="1" applyBorder="1" applyAlignment="1">
      <alignment horizontal="right"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0" xfId="1" applyFont="1"/>
    <xf numFmtId="0" fontId="11" fillId="0" borderId="0" xfId="1" applyFont="1" applyAlignment="1">
      <alignment vertical="center"/>
    </xf>
    <xf numFmtId="0" fontId="14" fillId="0" borderId="0" xfId="1" applyFont="1"/>
    <xf numFmtId="0" fontId="11" fillId="0" borderId="4" xfId="1" applyFont="1" applyBorder="1" applyAlignment="1">
      <alignment horizontal="center" vertical="center"/>
    </xf>
    <xf numFmtId="176" fontId="1" fillId="0" borderId="0" xfId="1" applyNumberFormat="1" applyAlignment="1">
      <alignment horizontal="right" vertical="center"/>
    </xf>
    <xf numFmtId="177" fontId="1" fillId="0" borderId="0" xfId="1" applyNumberFormat="1" applyAlignment="1">
      <alignment horizontal="right" vertical="center"/>
    </xf>
    <xf numFmtId="0" fontId="7" fillId="0" borderId="0" xfId="0" applyFont="1" applyAlignment="1">
      <alignment horizontal="right"/>
    </xf>
    <xf numFmtId="177" fontId="7" fillId="0" borderId="0" xfId="0" applyNumberFormat="1" applyFont="1" applyAlignment="1">
      <alignment horizontal="right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wrapText="1"/>
      <protection locked="0"/>
    </xf>
    <xf numFmtId="0" fontId="9" fillId="0" borderId="26" xfId="1" applyFont="1" applyBorder="1" applyProtection="1">
      <protection locked="0"/>
    </xf>
    <xf numFmtId="0" fontId="23" fillId="0" borderId="11" xfId="1" applyFont="1" applyBorder="1" applyAlignment="1">
      <alignment vertical="center" wrapText="1"/>
    </xf>
    <xf numFmtId="58" fontId="6" fillId="0" borderId="10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0" fontId="25" fillId="0" borderId="23" xfId="0" applyFont="1" applyBorder="1" applyAlignment="1">
      <alignment horizontal="right" vertical="center"/>
    </xf>
    <xf numFmtId="177" fontId="25" fillId="0" borderId="24" xfId="0" applyNumberFormat="1" applyFont="1" applyBorder="1" applyAlignment="1">
      <alignment horizontal="right" vertical="center"/>
    </xf>
    <xf numFmtId="0" fontId="25" fillId="0" borderId="22" xfId="0" applyFont="1" applyBorder="1" applyAlignment="1">
      <alignment horizontal="right" vertical="center"/>
    </xf>
    <xf numFmtId="0" fontId="25" fillId="0" borderId="20" xfId="0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2" xfId="1" applyFont="1" applyBorder="1" applyAlignment="1">
      <alignment vertical="center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177" fontId="9" fillId="2" borderId="14" xfId="1" applyNumberFormat="1" applyFont="1" applyFill="1" applyBorder="1" applyAlignment="1">
      <alignment horizontal="center" vertical="center"/>
    </xf>
    <xf numFmtId="177" fontId="9" fillId="2" borderId="27" xfId="1" applyNumberFormat="1" applyFont="1" applyFill="1" applyBorder="1" applyAlignment="1">
      <alignment horizontal="center" vertical="center"/>
    </xf>
    <xf numFmtId="177" fontId="9" fillId="0" borderId="7" xfId="1" applyNumberFormat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8" xfId="1" applyBorder="1" applyAlignment="1" applyProtection="1">
      <alignment horizontal="center" vertical="center"/>
      <protection locked="0"/>
    </xf>
    <xf numFmtId="177" fontId="1" fillId="2" borderId="14" xfId="1" applyNumberFormat="1" applyFill="1" applyBorder="1" applyAlignment="1">
      <alignment horizontal="center" vertical="center"/>
    </xf>
    <xf numFmtId="177" fontId="1" fillId="2" borderId="27" xfId="1" applyNumberFormat="1" applyFill="1" applyBorder="1" applyAlignment="1">
      <alignment horizontal="center" vertical="center"/>
    </xf>
    <xf numFmtId="177" fontId="1" fillId="0" borderId="7" xfId="1" applyNumberFormat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/>
      <protection locked="0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 vertical="center"/>
      <protection locked="0"/>
    </xf>
    <xf numFmtId="177" fontId="1" fillId="2" borderId="30" xfId="1" applyNumberFormat="1" applyFill="1" applyBorder="1" applyAlignment="1">
      <alignment horizontal="center" vertical="center"/>
    </xf>
    <xf numFmtId="0" fontId="26" fillId="0" borderId="6" xfId="1" applyFont="1" applyBorder="1" applyAlignment="1" applyProtection="1">
      <alignment horizontal="center" vertical="center" wrapText="1"/>
      <protection locked="0"/>
    </xf>
    <xf numFmtId="0" fontId="27" fillId="0" borderId="6" xfId="1" applyFont="1" applyBorder="1" applyAlignment="1" applyProtection="1">
      <alignment horizontal="center" vertical="center" wrapText="1"/>
      <protection locked="0"/>
    </xf>
    <xf numFmtId="177" fontId="26" fillId="0" borderId="7" xfId="1" applyNumberFormat="1" applyFont="1" applyBorder="1" applyAlignment="1" applyProtection="1">
      <alignment horizontal="center" vertical="center"/>
      <protection locked="0"/>
    </xf>
    <xf numFmtId="0" fontId="26" fillId="0" borderId="29" xfId="1" applyFont="1" applyBorder="1" applyAlignment="1" applyProtection="1">
      <alignment horizontal="center" vertical="center"/>
      <protection locked="0"/>
    </xf>
    <xf numFmtId="0" fontId="26" fillId="0" borderId="10" xfId="1" applyFont="1" applyBorder="1" applyAlignment="1" applyProtection="1">
      <alignment horizontal="center" vertical="center"/>
      <protection locked="0"/>
    </xf>
    <xf numFmtId="0" fontId="9" fillId="0" borderId="35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58" fontId="9" fillId="0" borderId="25" xfId="1" applyNumberFormat="1" applyFont="1" applyBorder="1" applyAlignment="1">
      <alignment horizontal="center" vertical="center" wrapText="1"/>
    </xf>
    <xf numFmtId="0" fontId="6" fillId="0" borderId="31" xfId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25" xfId="1" applyFont="1" applyBorder="1" applyAlignment="1">
      <alignment horizontal="center" vertical="center" wrapText="1"/>
    </xf>
    <xf numFmtId="181" fontId="18" fillId="0" borderId="9" xfId="1" applyNumberFormat="1" applyFont="1" applyBorder="1" applyAlignment="1" applyProtection="1">
      <alignment horizontal="center" vertical="center"/>
      <protection locked="0"/>
    </xf>
    <xf numFmtId="0" fontId="18" fillId="0" borderId="9" xfId="1" applyFont="1" applyBorder="1" applyAlignment="1" applyProtection="1">
      <alignment horizontal="center" vertical="center" wrapText="1"/>
      <protection locked="0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Border="1"/>
    <xf numFmtId="0" fontId="6" fillId="0" borderId="0" xfId="1" applyFont="1" applyBorder="1" applyAlignment="1">
      <alignment horizontal="right"/>
    </xf>
    <xf numFmtId="0" fontId="9" fillId="0" borderId="0" xfId="1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9" fillId="0" borderId="0" xfId="1" applyFont="1" applyBorder="1" applyAlignment="1">
      <alignment horizontal="right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/>
    <xf numFmtId="0" fontId="9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1" applyAlignment="1">
      <alignment horizontal="center" vertical="center"/>
    </xf>
    <xf numFmtId="0" fontId="10" fillId="0" borderId="10" xfId="1" applyFont="1" applyBorder="1" applyAlignment="1">
      <alignment vertical="center" wrapText="1"/>
    </xf>
    <xf numFmtId="0" fontId="19" fillId="0" borderId="0" xfId="1" applyFont="1" applyAlignment="1">
      <alignment vertical="top"/>
    </xf>
    <xf numFmtId="0" fontId="1" fillId="0" borderId="26" xfId="1" applyBorder="1"/>
    <xf numFmtId="0" fontId="11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2" xfId="1" applyFont="1" applyBorder="1" applyAlignment="1">
      <alignment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/>
    </xf>
    <xf numFmtId="177" fontId="11" fillId="2" borderId="14" xfId="1" applyNumberFormat="1" applyFont="1" applyFill="1" applyBorder="1" applyAlignment="1">
      <alignment horizontal="center" vertical="center"/>
    </xf>
    <xf numFmtId="177" fontId="11" fillId="2" borderId="27" xfId="1" applyNumberFormat="1" applyFont="1" applyFill="1" applyBorder="1" applyAlignment="1">
      <alignment horizontal="center" vertical="center"/>
    </xf>
    <xf numFmtId="177" fontId="10" fillId="0" borderId="7" xfId="1" applyNumberFormat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/>
    </xf>
    <xf numFmtId="176" fontId="11" fillId="0" borderId="6" xfId="1" applyNumberFormat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177" fontId="11" fillId="2" borderId="30" xfId="1" applyNumberFormat="1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7" fontId="11" fillId="2" borderId="39" xfId="1" applyNumberFormat="1" applyFont="1" applyFill="1" applyBorder="1" applyAlignment="1">
      <alignment horizontal="center" vertical="center"/>
    </xf>
    <xf numFmtId="176" fontId="11" fillId="0" borderId="0" xfId="1" applyNumberFormat="1" applyFont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82" fontId="11" fillId="0" borderId="0" xfId="1" applyNumberFormat="1" applyFont="1" applyAlignment="1">
      <alignment horizontal="right" vertical="center"/>
    </xf>
    <xf numFmtId="182" fontId="1" fillId="0" borderId="0" xfId="1" applyNumberFormat="1" applyAlignment="1">
      <alignment horizontal="right" vertical="center"/>
    </xf>
    <xf numFmtId="176" fontId="29" fillId="0" borderId="23" xfId="0" applyNumberFormat="1" applyFont="1" applyBorder="1" applyAlignment="1">
      <alignment horizontal="right" vertical="center"/>
    </xf>
    <xf numFmtId="0" fontId="29" fillId="0" borderId="0" xfId="0" applyFont="1" applyAlignment="1">
      <alignment horizontal="right"/>
    </xf>
    <xf numFmtId="177" fontId="29" fillId="0" borderId="24" xfId="0" applyNumberFormat="1" applyFont="1" applyBorder="1" applyAlignment="1">
      <alignment horizontal="right" vertical="center"/>
    </xf>
    <xf numFmtId="177" fontId="29" fillId="0" borderId="0" xfId="0" applyNumberFormat="1" applyFont="1" applyAlignment="1">
      <alignment horizontal="right"/>
    </xf>
    <xf numFmtId="0" fontId="29" fillId="0" borderId="22" xfId="0" applyFont="1" applyBorder="1" applyAlignment="1">
      <alignment horizontal="right" vertical="center"/>
    </xf>
    <xf numFmtId="0" fontId="29" fillId="0" borderId="20" xfId="0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177" fontId="11" fillId="2" borderId="42" xfId="1" applyNumberFormat="1" applyFont="1" applyFill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" fillId="4" borderId="26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5" xfId="1" applyBorder="1" applyAlignment="1">
      <alignment horizontal="center" vertical="center" textRotation="255"/>
    </xf>
    <xf numFmtId="0" fontId="1" fillId="0" borderId="5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0" fontId="1" fillId="0" borderId="32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23" fillId="0" borderId="26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left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1" fillId="0" borderId="1" xfId="1" applyBorder="1" applyAlignment="1">
      <alignment horizontal="left"/>
    </xf>
    <xf numFmtId="0" fontId="11" fillId="0" borderId="1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0" borderId="26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179" fontId="6" fillId="0" borderId="8" xfId="1" applyNumberFormat="1" applyFont="1" applyBorder="1" applyAlignment="1">
      <alignment horizontal="right" vertical="center"/>
    </xf>
    <xf numFmtId="179" fontId="6" fillId="0" borderId="26" xfId="1" applyNumberFormat="1" applyFont="1" applyBorder="1" applyAlignment="1">
      <alignment horizontal="right" vertical="center"/>
    </xf>
    <xf numFmtId="180" fontId="6" fillId="0" borderId="26" xfId="1" applyNumberFormat="1" applyFont="1" applyBorder="1" applyAlignment="1">
      <alignment horizontal="left" vertical="center"/>
    </xf>
    <xf numFmtId="180" fontId="6" fillId="0" borderId="11" xfId="1" applyNumberFormat="1" applyFont="1" applyBorder="1" applyAlignment="1">
      <alignment horizontal="left" vertical="center"/>
    </xf>
    <xf numFmtId="180" fontId="9" fillId="0" borderId="11" xfId="1" applyNumberFormat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58" fontId="6" fillId="0" borderId="8" xfId="1" applyNumberFormat="1" applyFont="1" applyBorder="1" applyAlignment="1">
      <alignment horizontal="left" vertical="center"/>
    </xf>
    <xf numFmtId="58" fontId="6" fillId="0" borderId="11" xfId="1" applyNumberFormat="1" applyFont="1" applyBorder="1" applyAlignment="1">
      <alignment horizontal="left" vertical="center"/>
    </xf>
    <xf numFmtId="181" fontId="6" fillId="0" borderId="0" xfId="1" applyNumberFormat="1" applyFont="1" applyBorder="1" applyAlignment="1">
      <alignment horizontal="right"/>
    </xf>
    <xf numFmtId="181" fontId="6" fillId="0" borderId="34" xfId="1" applyNumberFormat="1" applyFont="1" applyBorder="1" applyAlignment="1">
      <alignment horizontal="right"/>
    </xf>
    <xf numFmtId="0" fontId="6" fillId="0" borderId="2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 wrapText="1"/>
    </xf>
    <xf numFmtId="0" fontId="9" fillId="0" borderId="34" xfId="1" applyFont="1" applyBorder="1" applyAlignment="1">
      <alignment horizontal="left" vertical="center" wrapText="1"/>
    </xf>
    <xf numFmtId="179" fontId="6" fillId="0" borderId="0" xfId="1" applyNumberFormat="1" applyFont="1" applyBorder="1" applyAlignment="1">
      <alignment horizontal="right" vertical="center"/>
    </xf>
    <xf numFmtId="180" fontId="6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178" fontId="9" fillId="0" borderId="8" xfId="1" applyNumberFormat="1" applyFont="1" applyBorder="1" applyAlignment="1">
      <alignment horizontal="center" vertical="center"/>
    </xf>
    <xf numFmtId="178" fontId="9" fillId="0" borderId="11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9" fillId="0" borderId="11" xfId="1" applyFont="1" applyBorder="1" applyAlignment="1">
      <alignment horizontal="center"/>
    </xf>
  </cellXfs>
  <cellStyles count="5">
    <cellStyle name="桁区切り 2" xfId="3" xr:uid="{FEFEE82D-1531-47A9-B66E-9831A0CD73A1}"/>
    <cellStyle name="桁区切り 3" xfId="4" xr:uid="{C756A32A-E02F-4697-8EF6-A6687AA81187}"/>
    <cellStyle name="標準" xfId="0" builtinId="0"/>
    <cellStyle name="標準 2" xfId="2" xr:uid="{7F7BA257-1DEB-4BC7-A83A-6A22C9E47E79}"/>
    <cellStyle name="標準 3" xfId="1" xr:uid="{00000000-0005-0000-0000-000001000000}"/>
  </cellStyles>
  <dxfs count="67"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8CBAD"/>
      <color rgb="FFFFFF9B"/>
      <color rgb="FFFFFFD9"/>
      <color rgb="FFFFFF61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121444</xdr:colOff>
      <xdr:row>4</xdr:row>
      <xdr:rowOff>109537</xdr:rowOff>
    </xdr:from>
    <xdr:to>
      <xdr:col>18</xdr:col>
      <xdr:colOff>3498057</xdr:colOff>
      <xdr:row>6</xdr:row>
      <xdr:rowOff>376237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80ADCCD-5384-4657-8153-81F779DE307B}"/>
            </a:ext>
          </a:extLst>
        </xdr:cNvPr>
        <xdr:cNvSpPr/>
      </xdr:nvSpPr>
      <xdr:spPr>
        <a:xfrm>
          <a:off x="11087100" y="1443037"/>
          <a:ext cx="5805488" cy="11715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小数点の処理について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総表示面積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および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可視面積は「縦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横」の数値を小数点第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り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捨てとします。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「縦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数値が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0.1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を下回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る場合は、総表示面積および可視面積が空欄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となるため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備考欄に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位まで（第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位以降切り捨て）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の数値を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319087</xdr:colOff>
      <xdr:row>4</xdr:row>
      <xdr:rowOff>85727</xdr:rowOff>
    </xdr:from>
    <xdr:to>
      <xdr:col>25</xdr:col>
      <xdr:colOff>602720</xdr:colOff>
      <xdr:row>7</xdr:row>
      <xdr:rowOff>226219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EBDC91A-69D8-40D9-A418-620746BBA7BD}"/>
            </a:ext>
          </a:extLst>
        </xdr:cNvPr>
        <xdr:cNvSpPr/>
      </xdr:nvSpPr>
      <xdr:spPr>
        <a:xfrm>
          <a:off x="10234612" y="1447802"/>
          <a:ext cx="8170333" cy="94059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（小数点の処理について）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総表示面積計算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および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可視面積は、「縦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横」の数値を小数点第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位以降切り捨てとします。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数値が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0.1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を下回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ると空欄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となるため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備考欄に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小数点第２位まで（第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位以降切り捨て）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の数値を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s-server\&#37117;&#24066;&#35336;&#30011;&#35506;\3-&#37117;&#24066;&#34892;&#25919;&#20418;\09-&#23627;&#22806;&#24195;&#21578;&#29289;\&#9733;&#30003;&#35531;&#38306;&#20418;\140-&#25163;&#25968;&#26009;&#12481;&#12455;&#12483;&#12463;Excel&#12289;DW\&#36942;&#21435;&#12496;&#12540;&#12472;&#12519;&#12531;\&#23627;&#22806;&#24195;&#21578;&#12288;&#25163;&#25968;&#26009;&#31561;&#35336;&#31639;&#34920;&#9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ヨタカローラ愛豊 (2)"/>
      <sheetName val="長楽寺動物霊園"/>
      <sheetName val="トヨタレンタリース (2)"/>
      <sheetName val="天むすRepas"/>
      <sheetName val="サーラ住宅"/>
      <sheetName val="もりの眼科2"/>
      <sheetName val="山岡歯科"/>
      <sheetName val="三井住友銀行３"/>
      <sheetName val="三井住友銀行２"/>
      <sheetName val="すまいるキング"/>
      <sheetName val="喪美社3"/>
      <sheetName val="喪美社2"/>
      <sheetName val="喪美社１"/>
      <sheetName val="すがぬま接骨院"/>
      <sheetName val="いせき内科クリニック２"/>
      <sheetName val="宮地内科３"/>
      <sheetName val="笹本内科医院"/>
      <sheetName val="中井歯科医院２"/>
      <sheetName val="新日本教育株式会社"/>
      <sheetName val="宮地内科２"/>
      <sheetName val="ＰＥＴ‘Ｓ　ＦＡＮ"/>
      <sheetName val="中井歯科医院"/>
      <sheetName val="岩崎台接骨院"/>
      <sheetName val="加藤サイクル"/>
      <sheetName val="水野スポーツ"/>
      <sheetName val="サークルＫサンクス"/>
      <sheetName val="愛知学院"/>
      <sheetName val="シン歯科"/>
      <sheetName val="いせき内科クリニック"/>
      <sheetName val="マクドナルド　日進中央ネッツプラザ店"/>
      <sheetName val="メーテレ八事ハウジング"/>
      <sheetName val="栄接骨院"/>
      <sheetName val="天白動物病院"/>
      <sheetName val="日進おりど病院"/>
      <sheetName val="ライトオン日進竹の山店"/>
      <sheetName val="カネスエ"/>
      <sheetName val="キクチメガネ"/>
      <sheetName val="ニッケ(2)"/>
      <sheetName val="ＮＴＴドコモ"/>
      <sheetName val="ピアゴ香久山店"/>
      <sheetName val="まつもとクリニック (2)"/>
      <sheetName val="まつもとクリニック"/>
      <sheetName val="山内歯科"/>
      <sheetName val="アオキスーパー"/>
      <sheetName val="サカイ創建（申請２箇所）"/>
      <sheetName val="愛知トヨタ自動車"/>
      <sheetName val="お好み焼本舗"/>
      <sheetName val="ジャスト"/>
      <sheetName val="あいメディカル治療院２"/>
      <sheetName val="トヨタカローラ愛豊"/>
      <sheetName val="宮地内科"/>
      <sheetName val="あいメディカル治療院"/>
      <sheetName val="愛知淑徳大学"/>
      <sheetName val="淑徳（本郷）"/>
      <sheetName val="淑徳（六坊）"/>
      <sheetName val="かくい動物（南山）"/>
      <sheetName val="にわクリニック（梅森町）"/>
      <sheetName val="喪美社（西前田）"/>
      <sheetName val="喪美社（平）"/>
      <sheetName val="喪美社（茶）"/>
      <sheetName val="中井歯科（香）"/>
      <sheetName val="にわクリニック（香）"/>
      <sheetName val="金山クリニック"/>
      <sheetName val="カフェザッカ301（北新町）"/>
      <sheetName val="カフェザッカ301（岩崎町）"/>
      <sheetName val="コメダ米野木店"/>
      <sheetName val="カーコンビニ倶楽部"/>
      <sheetName val="Seasonal-Lab"/>
      <sheetName val="ひだまり接骨院"/>
      <sheetName val="まるち矯正歯科"/>
      <sheetName val="アコム（竹の山ATM)"/>
      <sheetName val="テルウェル"/>
      <sheetName val="WELLA"/>
      <sheetName val="カーマ+2"/>
      <sheetName val="三井住友銀行"/>
      <sheetName val="日進郵便局"/>
      <sheetName val="コスモ石油"/>
      <sheetName val="もりの眼科"/>
      <sheetName val="メグリア"/>
      <sheetName val="カーマ"/>
      <sheetName val="カーマ +1"/>
      <sheetName val="ニッケ"/>
      <sheetName val="日本道路案内"/>
      <sheetName val="キグナス石油"/>
      <sheetName val="きしもとｸﾘﾆｯｸ"/>
      <sheetName val="しょうゆ亭"/>
      <sheetName val="出光(岩崎）"/>
      <sheetName val="ｾﾌﾞﾝｲﾚﾌﾞﾝ"/>
      <sheetName val="はま寿司"/>
      <sheetName val="ホームメイド"/>
      <sheetName val="のだ整形外科"/>
      <sheetName val="にじが丘皮ふ科"/>
      <sheetName val="すき家"/>
      <sheetName val="松屋(塔）"/>
      <sheetName val="ｽｽﾞｷ自販"/>
      <sheetName val="いだか台ｸﾘﾆｯｸ"/>
      <sheetName val="東山ｺﾞﾙﾌｾﾝﾀｰ"/>
      <sheetName val="藤ヶ丘レディースクリニック"/>
      <sheetName val="ｻｰｸﾙKｻﾝｸｽ米野木"/>
      <sheetName val="ｻｰｸﾙKｻﾝｸｽ竹の山"/>
      <sheetName val="松屋(壁面） "/>
      <sheetName val="かくい動物病院"/>
      <sheetName val="ローソン赤池"/>
      <sheetName val="がくﾃﾞﾝﾀﾙｸﾘﾆｯｸ"/>
      <sheetName val="ローソン北新"/>
      <sheetName val="製麺大学"/>
      <sheetName val="岩崎台ﾃﾞﾝﾀﾙｸﾘﾆｯｸ"/>
      <sheetName val="ｾﾌﾞﾝｲﾚﾌﾞﾝ北新"/>
      <sheetName val="大垣共立銀行"/>
      <sheetName val="エイデン竹の山"/>
      <sheetName val="gu"/>
      <sheetName val="gu (新)"/>
      <sheetName val="アップル"/>
      <sheetName val="外国語大学"/>
      <sheetName val="アーレックス㈱"/>
      <sheetName val="カメリヤ"/>
      <sheetName val="ﾈﾊﾞｰﾗﾝﾄﾞ"/>
      <sheetName val="栄新堂接骨院"/>
      <sheetName val="かぐやま眼科"/>
      <sheetName val="出光 (藤枝)"/>
      <sheetName val="㈱間瀬"/>
      <sheetName val="洋服の青山"/>
      <sheetName val="大和ハウス"/>
      <sheetName val="白山幼稚園"/>
      <sheetName val="日進眼科ｸﾘﾆｯｸ①"/>
      <sheetName val="日進眼科ｸﾘﾆｯｸ②"/>
      <sheetName val="ﾄﾖﾀﾚﾝﾀｰﾘｰｽ"/>
      <sheetName val="かにこう食堂"/>
      <sheetName val="味仙"/>
      <sheetName val="ｾﾚｸﾄ100"/>
      <sheetName val="ﾅｺﾞﾔﾊｳｼﾞﾝｸﾞｾﾝﾀｰ梅森会場"/>
      <sheetName val="Ｊｏｓｈｉｎ"/>
      <sheetName val="ドコモ日進店"/>
      <sheetName val="ドコモ竹の山①"/>
      <sheetName val="ドコモ竹の山②"/>
      <sheetName val="ドコモ竹の山③"/>
      <sheetName val="ほっともっと"/>
      <sheetName val="ジムキング"/>
      <sheetName val="ドコモ日進"/>
      <sheetName val="ジャストの森"/>
      <sheetName val="ドコモ日進②"/>
      <sheetName val="FISHING遊"/>
      <sheetName val="ﾄﾖﾀすまいるﾗｲﾌ"/>
      <sheetName val="カーマ　他"/>
      <sheetName val="ｾﾌﾞﾝｲﾚﾌﾞﾝ岩崎台"/>
      <sheetName val="味仙１"/>
      <sheetName val="マキタ"/>
      <sheetName val="ワークマン"/>
      <sheetName val="ステーキ宮"/>
      <sheetName val="ホンダ"/>
      <sheetName val="ウエラ名古屋"/>
      <sheetName val="ﾏｯｸｽﾊﾞﾘｭ"/>
      <sheetName val="ミス・パリ"/>
      <sheetName val="esso・セブン"/>
      <sheetName val="ドコモショップ日進竹の山店"/>
      <sheetName val="広告板"/>
      <sheetName val="久月"/>
      <sheetName val="superVIVAHOME"/>
      <sheetName val="スーパービバホーム"/>
      <sheetName val="マクドナルド400m"/>
      <sheetName val="ソフト・ピア"/>
      <sheetName val="白土歯科"/>
      <sheetName val="水野歯科 "/>
      <sheetName val="オートバックス長久手店"/>
      <sheetName val="亀屋芳広"/>
      <sheetName val="カネスエ長久手"/>
      <sheetName val="ホリデイスポーツ"/>
      <sheetName val="エンジャパン"/>
      <sheetName val="t・shirtsアビエ"/>
      <sheetName val="美容室ブラージュ"/>
      <sheetName val="かにこう食堂 (3年ver.)"/>
      <sheetName val="かつ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19">
          <cell r="D19" t="str">
            <v>有</v>
          </cell>
        </row>
        <row r="20">
          <cell r="D20" t="str">
            <v>無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3D8F-682C-4301-9CA8-0339A4CD64C5}">
  <sheetPr codeName="Sheet8">
    <tabColor rgb="FF0070C0"/>
  </sheetPr>
  <dimension ref="A1:J40"/>
  <sheetViews>
    <sheetView tabSelected="1" view="pageBreakPreview" zoomScale="80" zoomScaleNormal="70" zoomScaleSheetLayoutView="80" workbookViewId="0">
      <selection activeCell="E17" sqref="E17"/>
    </sheetView>
  </sheetViews>
  <sheetFormatPr defaultColWidth="9" defaultRowHeight="18.75"/>
  <cols>
    <col min="1" max="1" width="10.875" style="1" customWidth="1"/>
    <col min="2" max="2" width="8.25" style="1" customWidth="1"/>
    <col min="3" max="3" width="26" style="1" customWidth="1"/>
    <col min="4" max="4" width="9.5" style="1" customWidth="1"/>
    <col min="5" max="5" width="53.125" style="1" customWidth="1"/>
    <col min="6" max="6" width="85" style="1" customWidth="1"/>
    <col min="7" max="7" width="23.5" style="1" customWidth="1"/>
    <col min="8" max="8" width="20.875" style="1" customWidth="1"/>
    <col min="9" max="9" width="9" style="1"/>
    <col min="10" max="10" width="14.5" style="1" customWidth="1"/>
    <col min="11" max="16384" width="9" style="1"/>
  </cols>
  <sheetData>
    <row r="1" spans="1:10" ht="25.5">
      <c r="A1" s="32" t="s">
        <v>75</v>
      </c>
      <c r="E1" s="39" t="s">
        <v>76</v>
      </c>
    </row>
    <row r="2" spans="1:10">
      <c r="A2" s="202"/>
      <c r="B2" s="202"/>
      <c r="C2" s="203"/>
      <c r="D2" s="26" t="s">
        <v>77</v>
      </c>
      <c r="E2" s="27" t="s">
        <v>60</v>
      </c>
      <c r="F2" s="30" t="s">
        <v>78</v>
      </c>
      <c r="G2" s="31" t="s">
        <v>71</v>
      </c>
    </row>
    <row r="3" spans="1:10" ht="25.5" customHeight="1">
      <c r="A3" s="208" t="s">
        <v>68</v>
      </c>
      <c r="B3" s="208"/>
      <c r="C3" s="209"/>
      <c r="D3" s="21" t="s">
        <v>67</v>
      </c>
      <c r="E3" s="145"/>
      <c r="F3" s="28" t="s">
        <v>92</v>
      </c>
      <c r="G3" s="33" t="str">
        <f t="shared" ref="G3:G37" si="0">IF(E3="","必須項目です","")</f>
        <v>必須項目です</v>
      </c>
    </row>
    <row r="4" spans="1:10" ht="25.5" customHeight="1">
      <c r="A4" s="204" t="s">
        <v>22</v>
      </c>
      <c r="B4" s="212" t="s">
        <v>113</v>
      </c>
      <c r="C4" s="18" t="s">
        <v>62</v>
      </c>
      <c r="D4" s="22" t="s">
        <v>67</v>
      </c>
      <c r="E4" s="40"/>
      <c r="F4" s="18" t="s">
        <v>82</v>
      </c>
      <c r="G4" s="33" t="str">
        <f t="shared" si="0"/>
        <v>必須項目です</v>
      </c>
    </row>
    <row r="5" spans="1:10" ht="25.5" customHeight="1">
      <c r="A5" s="205"/>
      <c r="B5" s="214"/>
      <c r="C5" s="16" t="s">
        <v>61</v>
      </c>
      <c r="D5" s="22" t="s">
        <v>67</v>
      </c>
      <c r="E5" s="146"/>
      <c r="F5" s="18" t="s">
        <v>112</v>
      </c>
      <c r="G5" s="33" t="str">
        <f t="shared" si="0"/>
        <v>必須項目です</v>
      </c>
    </row>
    <row r="6" spans="1:10" ht="25.5" customHeight="1">
      <c r="A6" s="205"/>
      <c r="B6" s="213" t="s">
        <v>63</v>
      </c>
      <c r="C6" s="24" t="s">
        <v>64</v>
      </c>
      <c r="D6" s="22" t="s">
        <v>67</v>
      </c>
      <c r="E6" s="40"/>
      <c r="F6" s="18" t="s">
        <v>80</v>
      </c>
      <c r="G6" s="33" t="str">
        <f t="shared" si="0"/>
        <v>必須項目です</v>
      </c>
    </row>
    <row r="7" spans="1:10" ht="25.5" customHeight="1">
      <c r="A7" s="205"/>
      <c r="B7" s="213"/>
      <c r="C7" s="18" t="s">
        <v>23</v>
      </c>
      <c r="D7" s="22" t="s">
        <v>67</v>
      </c>
      <c r="E7" s="40"/>
      <c r="F7" s="18" t="s">
        <v>80</v>
      </c>
      <c r="G7" s="33" t="str">
        <f t="shared" si="0"/>
        <v>必須項目です</v>
      </c>
    </row>
    <row r="8" spans="1:10" ht="25.5" customHeight="1">
      <c r="A8" s="206"/>
      <c r="B8" s="214"/>
      <c r="C8" s="18" t="s">
        <v>24</v>
      </c>
      <c r="D8" s="22" t="s">
        <v>67</v>
      </c>
      <c r="E8" s="40"/>
      <c r="F8" s="18" t="s">
        <v>82</v>
      </c>
      <c r="G8" s="33" t="str">
        <f t="shared" si="0"/>
        <v>必須項目です</v>
      </c>
    </row>
    <row r="9" spans="1:10" ht="40.5" customHeight="1">
      <c r="A9" s="216" t="s">
        <v>25</v>
      </c>
      <c r="B9" s="221" t="s">
        <v>105</v>
      </c>
      <c r="C9" s="222"/>
      <c r="D9" s="22" t="s">
        <v>67</v>
      </c>
      <c r="E9" s="36"/>
      <c r="F9" s="85" t="s">
        <v>98</v>
      </c>
      <c r="G9" s="33" t="str">
        <f t="shared" si="0"/>
        <v>必須項目です</v>
      </c>
    </row>
    <row r="10" spans="1:10" ht="40.5" customHeight="1">
      <c r="A10" s="220"/>
      <c r="B10" s="207" t="s">
        <v>20</v>
      </c>
      <c r="C10" s="209"/>
      <c r="D10" s="22" t="s">
        <v>67</v>
      </c>
      <c r="E10" s="36"/>
      <c r="F10" s="19" t="s">
        <v>99</v>
      </c>
      <c r="G10" s="33" t="str">
        <f t="shared" si="0"/>
        <v>必須項目です</v>
      </c>
      <c r="H10" s="17"/>
      <c r="I10" s="17"/>
      <c r="J10" s="17"/>
    </row>
    <row r="11" spans="1:10" ht="25.5" customHeight="1">
      <c r="A11" s="220"/>
      <c r="B11" s="207" t="s">
        <v>7</v>
      </c>
      <c r="C11" s="209"/>
      <c r="D11" s="22" t="s">
        <v>67</v>
      </c>
      <c r="E11" s="40"/>
      <c r="F11" s="18" t="s">
        <v>81</v>
      </c>
      <c r="G11" s="33" t="str">
        <f t="shared" si="0"/>
        <v>必須項目です</v>
      </c>
      <c r="H11" s="17"/>
      <c r="I11" s="17"/>
      <c r="J11" s="17"/>
    </row>
    <row r="12" spans="1:10" ht="25.5" customHeight="1">
      <c r="A12" s="220"/>
      <c r="B12" s="207" t="s">
        <v>26</v>
      </c>
      <c r="C12" s="209"/>
      <c r="D12" s="22" t="s">
        <v>67</v>
      </c>
      <c r="E12" s="36"/>
      <c r="F12" s="41" t="s">
        <v>83</v>
      </c>
      <c r="G12" s="33" t="str">
        <f t="shared" si="0"/>
        <v>必須項目です</v>
      </c>
      <c r="H12" s="17"/>
      <c r="I12" s="17"/>
      <c r="J12" s="17"/>
    </row>
    <row r="13" spans="1:10" ht="25.5" customHeight="1">
      <c r="A13" s="220"/>
      <c r="B13" s="207" t="s">
        <v>85</v>
      </c>
      <c r="C13" s="209"/>
      <c r="D13" s="22" t="s">
        <v>67</v>
      </c>
      <c r="E13" s="40"/>
      <c r="F13" s="15" t="s">
        <v>84</v>
      </c>
      <c r="G13" s="33" t="str">
        <f>IF(E13="","必須項目です","")</f>
        <v>必須項目です</v>
      </c>
      <c r="H13" s="17"/>
      <c r="I13" s="17"/>
      <c r="J13" s="17"/>
    </row>
    <row r="14" spans="1:10" ht="25.5" customHeight="1">
      <c r="A14" s="220"/>
      <c r="B14" s="212" t="s">
        <v>27</v>
      </c>
      <c r="C14" s="6" t="s">
        <v>86</v>
      </c>
      <c r="D14" s="29" t="str">
        <f>IF(E11=1, "必須", "")</f>
        <v/>
      </c>
      <c r="E14" s="40"/>
      <c r="F14" s="18" t="s">
        <v>93</v>
      </c>
      <c r="G14" s="33" t="str">
        <f>IF(AND(E11=1, ISBLANK(E14)), "必須項目です", "")</f>
        <v/>
      </c>
      <c r="H14" s="17"/>
      <c r="I14" s="17"/>
      <c r="J14" s="17"/>
    </row>
    <row r="15" spans="1:10" ht="25.5" customHeight="1">
      <c r="A15" s="220"/>
      <c r="B15" s="213"/>
      <c r="C15" s="6" t="s">
        <v>87</v>
      </c>
      <c r="D15" s="29" t="str">
        <f>IF(E11=1, "必須", "")</f>
        <v/>
      </c>
      <c r="E15" s="40"/>
      <c r="F15" s="18" t="s">
        <v>93</v>
      </c>
      <c r="G15" s="33" t="str">
        <f>IF(AND(E11=1, ISBLANK(E15)), "必須項目です", "")</f>
        <v/>
      </c>
      <c r="H15" s="17"/>
      <c r="I15" s="17"/>
      <c r="J15" s="17"/>
    </row>
    <row r="16" spans="1:10" ht="25.5" customHeight="1">
      <c r="A16" s="218"/>
      <c r="B16" s="214"/>
      <c r="C16" s="6" t="s">
        <v>88</v>
      </c>
      <c r="D16" s="29" t="str">
        <f>IF(E11=1, "必須", "")</f>
        <v/>
      </c>
      <c r="E16" s="40"/>
      <c r="F16" s="18" t="s">
        <v>93</v>
      </c>
      <c r="G16" s="33" t="str">
        <f>IF(AND(E11=1, ISBLANK(E16)), "必須項目です", "")</f>
        <v/>
      </c>
      <c r="H16" s="17"/>
      <c r="I16" s="17"/>
      <c r="J16" s="17"/>
    </row>
    <row r="17" spans="1:10" ht="25.5" customHeight="1">
      <c r="A17" s="207" t="s">
        <v>28</v>
      </c>
      <c r="B17" s="208"/>
      <c r="C17" s="209"/>
      <c r="D17" s="22" t="s">
        <v>67</v>
      </c>
      <c r="E17" s="40"/>
      <c r="F17" s="18" t="s">
        <v>89</v>
      </c>
      <c r="G17" s="33" t="str">
        <f t="shared" si="0"/>
        <v>必須項目です</v>
      </c>
      <c r="H17" s="5"/>
    </row>
    <row r="18" spans="1:10" ht="25.5" customHeight="1">
      <c r="A18" s="210" t="s">
        <v>29</v>
      </c>
      <c r="B18" s="204"/>
      <c r="C18" s="6" t="s">
        <v>65</v>
      </c>
      <c r="D18" s="22" t="s">
        <v>67</v>
      </c>
      <c r="E18" s="37"/>
      <c r="F18" s="28" t="s">
        <v>92</v>
      </c>
      <c r="G18" s="33" t="str">
        <f t="shared" si="0"/>
        <v>必須項目です</v>
      </c>
      <c r="H18" s="14"/>
      <c r="I18" s="3"/>
      <c r="J18" s="3"/>
    </row>
    <row r="19" spans="1:10" ht="34.5" customHeight="1">
      <c r="A19" s="211"/>
      <c r="B19" s="206"/>
      <c r="C19" s="6" t="s">
        <v>66</v>
      </c>
      <c r="D19" s="22" t="s">
        <v>67</v>
      </c>
      <c r="E19" s="38"/>
      <c r="F19" s="160" t="s">
        <v>114</v>
      </c>
      <c r="G19" s="33" t="str">
        <f t="shared" si="0"/>
        <v>必須項目です</v>
      </c>
      <c r="H19" s="14"/>
      <c r="I19" s="3"/>
      <c r="J19" s="3"/>
    </row>
    <row r="20" spans="1:10" ht="25.5" customHeight="1">
      <c r="A20" s="215" t="s">
        <v>30</v>
      </c>
      <c r="B20" s="216"/>
      <c r="C20" s="20" t="s">
        <v>31</v>
      </c>
      <c r="D20" s="22" t="s">
        <v>67</v>
      </c>
      <c r="E20" s="36"/>
      <c r="F20" s="18" t="s">
        <v>90</v>
      </c>
      <c r="G20" s="33" t="str">
        <f t="shared" si="0"/>
        <v>必須項目です</v>
      </c>
    </row>
    <row r="21" spans="1:10" ht="25.5" customHeight="1">
      <c r="A21" s="217"/>
      <c r="B21" s="218"/>
      <c r="C21" s="20" t="s">
        <v>32</v>
      </c>
      <c r="D21" s="22" t="s">
        <v>67</v>
      </c>
      <c r="E21" s="40"/>
      <c r="F21" s="18" t="s">
        <v>89</v>
      </c>
      <c r="G21" s="33" t="str">
        <f t="shared" si="0"/>
        <v>必須項目です</v>
      </c>
    </row>
    <row r="22" spans="1:10" ht="25.5" customHeight="1">
      <c r="A22" s="210" t="s">
        <v>33</v>
      </c>
      <c r="B22" s="204"/>
      <c r="C22" s="6" t="s">
        <v>65</v>
      </c>
      <c r="D22" s="22" t="s">
        <v>67</v>
      </c>
      <c r="E22" s="37"/>
      <c r="F22" s="28" t="s">
        <v>91</v>
      </c>
      <c r="G22" s="33" t="str">
        <f t="shared" si="0"/>
        <v>必須項目です</v>
      </c>
    </row>
    <row r="23" spans="1:10" ht="25.5" customHeight="1">
      <c r="A23" s="211"/>
      <c r="B23" s="206"/>
      <c r="C23" s="6" t="s">
        <v>66</v>
      </c>
      <c r="D23" s="22" t="s">
        <v>67</v>
      </c>
      <c r="E23" s="38"/>
      <c r="F23" s="28" t="s">
        <v>92</v>
      </c>
      <c r="G23" s="33" t="str">
        <f t="shared" si="0"/>
        <v>必須項目です</v>
      </c>
      <c r="H23" s="14"/>
      <c r="I23" s="3"/>
      <c r="J23" s="3"/>
    </row>
    <row r="24" spans="1:10" ht="25.5" customHeight="1">
      <c r="A24" s="210" t="s">
        <v>34</v>
      </c>
      <c r="B24" s="204"/>
      <c r="C24" s="34" t="s">
        <v>72</v>
      </c>
      <c r="D24" s="22" t="s">
        <v>67</v>
      </c>
      <c r="E24" s="38"/>
      <c r="F24" s="28" t="s">
        <v>79</v>
      </c>
      <c r="G24" s="33" t="str">
        <f>IF(E24="","必須項目です","")</f>
        <v>必須項目です</v>
      </c>
      <c r="H24" s="14"/>
      <c r="I24" s="3"/>
      <c r="J24" s="3"/>
    </row>
    <row r="25" spans="1:10" ht="25.5" customHeight="1">
      <c r="A25" s="223"/>
      <c r="B25" s="205"/>
      <c r="C25" s="19" t="s">
        <v>31</v>
      </c>
      <c r="D25" s="35" t="str">
        <f>IF($E$24="申請者と異なる", "必須", "")</f>
        <v/>
      </c>
      <c r="E25" s="40"/>
      <c r="F25" s="18" t="s">
        <v>94</v>
      </c>
      <c r="G25" s="33" t="str">
        <f>IF(AND(E24="申請者と異なる", ISBLANK(E25)), "必須項目です", "")</f>
        <v/>
      </c>
    </row>
    <row r="26" spans="1:10" ht="25.5" customHeight="1">
      <c r="A26" s="223"/>
      <c r="B26" s="205"/>
      <c r="C26" s="18" t="s">
        <v>62</v>
      </c>
      <c r="D26" s="35" t="str">
        <f>IF($E$24="申請者と異なる", "必須", "")</f>
        <v/>
      </c>
      <c r="E26" s="40"/>
      <c r="F26" s="19" t="s">
        <v>95</v>
      </c>
      <c r="G26" s="33" t="str">
        <f>IF(AND(E24="申請者と異なる", ISBLANK(E26)), "必須項目です", "")</f>
        <v/>
      </c>
    </row>
    <row r="27" spans="1:10" ht="25.5" customHeight="1">
      <c r="A27" s="223"/>
      <c r="B27" s="205"/>
      <c r="C27" s="18" t="s">
        <v>61</v>
      </c>
      <c r="D27" s="35" t="str">
        <f>IF($E$24="申請者と異なる", "必須", "")</f>
        <v/>
      </c>
      <c r="E27" s="40"/>
      <c r="F27" s="18" t="s">
        <v>94</v>
      </c>
      <c r="G27" s="33" t="str">
        <f>IF(AND(E24="申請者と異なる", ISBLANK(E27)), "必須項目です", "")</f>
        <v/>
      </c>
    </row>
    <row r="28" spans="1:10" ht="25.5" customHeight="1">
      <c r="A28" s="211"/>
      <c r="B28" s="206"/>
      <c r="C28" s="18" t="s">
        <v>36</v>
      </c>
      <c r="D28" s="35" t="str">
        <f>IF($E$24="申請者と異なる", "必須", "")</f>
        <v/>
      </c>
      <c r="E28" s="40"/>
      <c r="F28" s="19" t="s">
        <v>95</v>
      </c>
      <c r="G28" s="33" t="str">
        <f>IF(AND(E24="申請者と異なる", ISBLANK(E28)), "必須項目です", "")</f>
        <v/>
      </c>
    </row>
    <row r="29" spans="1:10" ht="25.5" customHeight="1">
      <c r="A29" s="210" t="s">
        <v>37</v>
      </c>
      <c r="B29" s="204"/>
      <c r="C29" s="19" t="s">
        <v>37</v>
      </c>
      <c r="D29" s="22" t="s">
        <v>67</v>
      </c>
      <c r="E29" s="36"/>
      <c r="F29" s="18" t="s">
        <v>79</v>
      </c>
      <c r="G29" s="33" t="str">
        <f t="shared" si="0"/>
        <v>必須項目です</v>
      </c>
    </row>
    <row r="30" spans="1:10" ht="25.5" customHeight="1">
      <c r="A30" s="223"/>
      <c r="B30" s="205"/>
      <c r="C30" s="19" t="s">
        <v>62</v>
      </c>
      <c r="D30" s="23" t="str">
        <f>IF($E$29="いずれとも異なる", "必須", "")</f>
        <v/>
      </c>
      <c r="E30" s="40"/>
      <c r="F30" s="18" t="s">
        <v>96</v>
      </c>
      <c r="G30" s="33" t="str">
        <f>IF(AND($E$29="いずれとも異なる", ISBLANK($E$30)), "必須項目です", "")</f>
        <v/>
      </c>
    </row>
    <row r="31" spans="1:10" ht="25.5" customHeight="1">
      <c r="A31" s="223"/>
      <c r="B31" s="205"/>
      <c r="C31" s="19" t="s">
        <v>61</v>
      </c>
      <c r="D31" s="23" t="str">
        <f>IF($E$29="いずれとも異なる", "必須", "")</f>
        <v/>
      </c>
      <c r="E31" s="40"/>
      <c r="F31" s="18" t="s">
        <v>97</v>
      </c>
      <c r="G31" s="33" t="str">
        <f>IF(AND($E$29="いずれとも異なる", ISBLANK($E$31)), "必須項目です", "")</f>
        <v/>
      </c>
    </row>
    <row r="32" spans="1:10" ht="40.5" customHeight="1">
      <c r="A32" s="211"/>
      <c r="B32" s="206"/>
      <c r="C32" s="19" t="s">
        <v>73</v>
      </c>
      <c r="D32" s="23" t="str">
        <f>IF($E$29="いずれとも異なる", "必須", "")</f>
        <v/>
      </c>
      <c r="E32" s="40"/>
      <c r="F32" s="18" t="s">
        <v>97</v>
      </c>
      <c r="G32" s="33" t="str">
        <f>IF(AND($E$29="いずれとも異なる", ISBLANK($E$32)), "必須項目です", "")</f>
        <v/>
      </c>
    </row>
    <row r="33" spans="1:7" ht="25.5" customHeight="1">
      <c r="A33" s="210" t="s">
        <v>38</v>
      </c>
      <c r="B33" s="204"/>
      <c r="C33" s="19" t="s">
        <v>70</v>
      </c>
      <c r="D33" s="22" t="s">
        <v>67</v>
      </c>
      <c r="E33" s="36"/>
      <c r="F33" s="18" t="s">
        <v>79</v>
      </c>
      <c r="G33" s="33" t="str">
        <f>IF(E33="","必須項目です","")</f>
        <v>必須項目です</v>
      </c>
    </row>
    <row r="34" spans="1:7" ht="25.5" customHeight="1">
      <c r="A34" s="223"/>
      <c r="B34" s="205"/>
      <c r="C34" s="19" t="s">
        <v>62</v>
      </c>
      <c r="D34" s="35" t="str">
        <f>IF($E$33="いずれとも異なる", "必須", "")</f>
        <v/>
      </c>
      <c r="E34" s="40"/>
      <c r="F34" s="18" t="s">
        <v>96</v>
      </c>
      <c r="G34" s="33" t="str">
        <f>IF(AND($E$33="いずれとも異なる", ISBLANK($E$34)), "必須項目です", "")</f>
        <v/>
      </c>
    </row>
    <row r="35" spans="1:7" ht="25.5" customHeight="1">
      <c r="A35" s="223"/>
      <c r="B35" s="205"/>
      <c r="C35" s="25" t="s">
        <v>61</v>
      </c>
      <c r="D35" s="35" t="str">
        <f>IF($E$33="いずれとも異なる", "必須", "")</f>
        <v/>
      </c>
      <c r="E35" s="40"/>
      <c r="F35" s="18" t="s">
        <v>97</v>
      </c>
      <c r="G35" s="33" t="str">
        <f>IF(AND($E$33="いずれとも異なる", ISBLANK($E$35)), "必須項目です", "")</f>
        <v/>
      </c>
    </row>
    <row r="36" spans="1:7" ht="40.5" customHeight="1">
      <c r="A36" s="211"/>
      <c r="B36" s="206"/>
      <c r="C36" s="19" t="s">
        <v>73</v>
      </c>
      <c r="D36" s="35" t="str">
        <f>IF($E$33="いずれとも異なる", "必須", "")</f>
        <v/>
      </c>
      <c r="E36" s="40"/>
      <c r="F36" s="18" t="s">
        <v>97</v>
      </c>
      <c r="G36" s="33" t="str">
        <f>IF(AND($E$33="いずれとも異なる", ISBLANK($E$36)), "必須項目です", "")</f>
        <v/>
      </c>
    </row>
    <row r="37" spans="1:7" ht="25.5" customHeight="1">
      <c r="A37" s="215" t="s">
        <v>39</v>
      </c>
      <c r="B37" s="216"/>
      <c r="C37" s="20" t="s">
        <v>39</v>
      </c>
      <c r="D37" s="22" t="s">
        <v>67</v>
      </c>
      <c r="E37" s="36"/>
      <c r="F37" s="18" t="s">
        <v>79</v>
      </c>
      <c r="G37" s="33" t="str">
        <f t="shared" si="0"/>
        <v>必須項目です</v>
      </c>
    </row>
    <row r="38" spans="1:7" ht="25.5" customHeight="1">
      <c r="A38" s="219"/>
      <c r="B38" s="220"/>
      <c r="C38" s="19" t="s">
        <v>59</v>
      </c>
      <c r="D38" s="23" t="str">
        <f>IF($E$37="いずれとも異なる", "必須", "")</f>
        <v/>
      </c>
      <c r="E38" s="40"/>
      <c r="F38" s="18" t="s">
        <v>96</v>
      </c>
      <c r="G38" s="33" t="str">
        <f>IF(AND($E$37="いずれとも異なる", ISBLANK($E$38)), "必須項目です", "")</f>
        <v/>
      </c>
    </row>
    <row r="39" spans="1:7" ht="25.5" customHeight="1">
      <c r="A39" s="219"/>
      <c r="B39" s="220"/>
      <c r="C39" s="19" t="s">
        <v>61</v>
      </c>
      <c r="D39" s="23" t="str">
        <f>IF($E$37="いずれとも異なる", "必須", "")</f>
        <v/>
      </c>
      <c r="E39" s="40"/>
      <c r="F39" s="18" t="s">
        <v>97</v>
      </c>
      <c r="G39" s="33" t="str">
        <f>IF(AND($E$37="いずれとも異なる", ISBLANK($E$39)), "必須項目です", "")</f>
        <v/>
      </c>
    </row>
    <row r="40" spans="1:7" ht="40.5" customHeight="1">
      <c r="A40" s="219"/>
      <c r="B40" s="220"/>
      <c r="C40" s="19" t="s">
        <v>73</v>
      </c>
      <c r="D40" s="23" t="str">
        <f>IF($E$37="いずれとも異なる", "必須", "")</f>
        <v/>
      </c>
      <c r="E40" s="40"/>
      <c r="F40" s="18" t="s">
        <v>97</v>
      </c>
      <c r="G40" s="33" t="str">
        <f>IF(AND($E$37="いずれとも異なる", ISBLANK($E$40)), "必須項目です", "")</f>
        <v/>
      </c>
    </row>
  </sheetData>
  <sheetProtection algorithmName="SHA-512" hashValue="ZACOIdLkJYeruQ2nDR0SqhCdxIQ2iA4jpZz+gp+1hV8dOI0U4v3wCLTwuNk/uHwrc4q9NLuHbPph3kaeRBAwtQ==" saltValue="C6t+1+mY0ziY5mgL9UvvTg==" spinCount="100000" sheet="1" objects="1" scenarios="1"/>
  <mergeCells count="20">
    <mergeCell ref="A37:B40"/>
    <mergeCell ref="A9:A16"/>
    <mergeCell ref="B9:C9"/>
    <mergeCell ref="A33:B36"/>
    <mergeCell ref="A29:B32"/>
    <mergeCell ref="A24:B28"/>
    <mergeCell ref="A2:C2"/>
    <mergeCell ref="A4:A8"/>
    <mergeCell ref="A17:C17"/>
    <mergeCell ref="A18:B19"/>
    <mergeCell ref="A22:B23"/>
    <mergeCell ref="B12:C12"/>
    <mergeCell ref="B13:C13"/>
    <mergeCell ref="B14:B16"/>
    <mergeCell ref="A20:B21"/>
    <mergeCell ref="A3:C3"/>
    <mergeCell ref="B4:B5"/>
    <mergeCell ref="B6:B8"/>
    <mergeCell ref="B10:C10"/>
    <mergeCell ref="B11:C11"/>
  </mergeCells>
  <phoneticPr fontId="5"/>
  <conditionalFormatting sqref="D14">
    <cfRule type="expression" dxfId="66" priority="85">
      <formula>E11=1</formula>
    </cfRule>
    <cfRule type="expression" dxfId="65" priority="90">
      <formula>E11&lt;&gt;1</formula>
    </cfRule>
  </conditionalFormatting>
  <conditionalFormatting sqref="D15">
    <cfRule type="expression" dxfId="64" priority="83">
      <formula>E11=1</formula>
    </cfRule>
    <cfRule type="expression" dxfId="63" priority="84">
      <formula>E11&lt;&gt;1</formula>
    </cfRule>
  </conditionalFormatting>
  <conditionalFormatting sqref="D16">
    <cfRule type="expression" dxfId="62" priority="81">
      <formula>E11&lt;&gt;1</formula>
    </cfRule>
    <cfRule type="expression" dxfId="61" priority="82">
      <formula>E11=1</formula>
    </cfRule>
  </conditionalFormatting>
  <conditionalFormatting sqref="D25">
    <cfRule type="expression" dxfId="60" priority="70">
      <formula>OR(ISBLANK(E24), E24="申請者と同じ")</formula>
    </cfRule>
    <cfRule type="expression" dxfId="59" priority="71">
      <formula>E24="申請者と異なる"</formula>
    </cfRule>
  </conditionalFormatting>
  <conditionalFormatting sqref="D26">
    <cfRule type="expression" dxfId="58" priority="68">
      <formula>OR(ISBLANK(E24), E24="申請者と同じ")</formula>
    </cfRule>
    <cfRule type="expression" dxfId="57" priority="69">
      <formula>E24="申請者と異なる"</formula>
    </cfRule>
  </conditionalFormatting>
  <conditionalFormatting sqref="D27">
    <cfRule type="expression" dxfId="56" priority="66">
      <formula>OR(ISBLANK(E24), E24="申請者と同じ")</formula>
    </cfRule>
    <cfRule type="expression" dxfId="55" priority="67">
      <formula>E24="申請者と異なる"</formula>
    </cfRule>
  </conditionalFormatting>
  <conditionalFormatting sqref="D28">
    <cfRule type="expression" dxfId="54" priority="64">
      <formula>OR(ISBLANK(E24), E24="申請者と同じ")</formula>
    </cfRule>
    <cfRule type="expression" dxfId="53" priority="65">
      <formula>E24="申請者と異なる"</formula>
    </cfRule>
  </conditionalFormatting>
  <conditionalFormatting sqref="D30">
    <cfRule type="expression" dxfId="52" priority="97">
      <formula>OR(ISBLANK(E29), E29="申請者と同じ", E29="広告主と同じ")</formula>
    </cfRule>
  </conditionalFormatting>
  <conditionalFormatting sqref="D30:D32">
    <cfRule type="expression" dxfId="51" priority="98">
      <formula>$E$29="いずれとも異なる"</formula>
    </cfRule>
  </conditionalFormatting>
  <conditionalFormatting sqref="D31">
    <cfRule type="expression" dxfId="50" priority="45">
      <formula>OR(ISBLANK(E29), E29="申請者と同じ", E29="広告主と同じ")</formula>
    </cfRule>
  </conditionalFormatting>
  <conditionalFormatting sqref="D32">
    <cfRule type="expression" dxfId="49" priority="44">
      <formula>OR(ISBLANK(E29), E29="申請者と同じ", E29="広告主と同じ")</formula>
    </cfRule>
  </conditionalFormatting>
  <conditionalFormatting sqref="D34">
    <cfRule type="expression" dxfId="48" priority="95">
      <formula>OR(ISBLANK(E33), E33="申請者と同じ", E33="広告主と同じ")</formula>
    </cfRule>
  </conditionalFormatting>
  <conditionalFormatting sqref="D34:D36">
    <cfRule type="expression" dxfId="47" priority="96">
      <formula>$E$29="いずれとも異なる"</formula>
    </cfRule>
  </conditionalFormatting>
  <conditionalFormatting sqref="D35">
    <cfRule type="expression" dxfId="46" priority="41">
      <formula>OR(ISBLANK(E33), E33="申請者と同じ", E33="広告主と同じ")</formula>
    </cfRule>
  </conditionalFormatting>
  <conditionalFormatting sqref="D36">
    <cfRule type="expression" dxfId="45" priority="40">
      <formula>OR(ISBLANK(E33), E33="申請者と同じ", E33="広告主と同じ")</formula>
    </cfRule>
  </conditionalFormatting>
  <conditionalFormatting sqref="D38">
    <cfRule type="expression" dxfId="44" priority="93">
      <formula>OR(ISBLANK(E37), E37="申請者と同じ", E37="広告主と同じ")</formula>
    </cfRule>
    <cfRule type="expression" dxfId="43" priority="94">
      <formula>$E$37="いずれとも異なる"</formula>
    </cfRule>
  </conditionalFormatting>
  <conditionalFormatting sqref="D39">
    <cfRule type="expression" dxfId="42" priority="37">
      <formula>OR(ISBLANK(E37), E37="申請者と同じ", E37="広告主と同じ")</formula>
    </cfRule>
  </conditionalFormatting>
  <conditionalFormatting sqref="D39:D40">
    <cfRule type="expression" dxfId="41" priority="34">
      <formula>$E$37="いずれとも異なる"</formula>
    </cfRule>
  </conditionalFormatting>
  <conditionalFormatting sqref="D40">
    <cfRule type="expression" dxfId="40" priority="36">
      <formula>OR(ISBLANK(E37), E37="申請者と同じ", E37="広告主と同じ")</formula>
    </cfRule>
  </conditionalFormatting>
  <conditionalFormatting sqref="E6:E13">
    <cfRule type="cellIs" dxfId="39" priority="9" operator="equal">
      <formula>""</formula>
    </cfRule>
  </conditionalFormatting>
  <conditionalFormatting sqref="E14">
    <cfRule type="expression" dxfId="38" priority="10">
      <formula>AND(E11=1, ISBLANK(E14))</formula>
    </cfRule>
    <cfRule type="expression" dxfId="37" priority="28">
      <formula>E11&lt;&gt;1</formula>
    </cfRule>
  </conditionalFormatting>
  <conditionalFormatting sqref="E15">
    <cfRule type="expression" dxfId="36" priority="8">
      <formula>AND(E11=1, ISBLANK(E15))</formula>
    </cfRule>
    <cfRule type="expression" dxfId="35" priority="27">
      <formula>E11&lt;&gt;1</formula>
    </cfRule>
  </conditionalFormatting>
  <conditionalFormatting sqref="E16">
    <cfRule type="expression" dxfId="34" priority="7">
      <formula>AND(E11=1, ISBLANK(E16))</formula>
    </cfRule>
    <cfRule type="expression" dxfId="33" priority="26">
      <formula>E11&lt;&gt;1</formula>
    </cfRule>
  </conditionalFormatting>
  <conditionalFormatting sqref="E17:E29 E3:E5 E33">
    <cfRule type="cellIs" dxfId="32" priority="31" operator="equal">
      <formula>""</formula>
    </cfRule>
  </conditionalFormatting>
  <conditionalFormatting sqref="E25">
    <cfRule type="expression" dxfId="31" priority="22">
      <formula>OR(ISBLANK(E24), E24="申請者と同じ")</formula>
    </cfRule>
  </conditionalFormatting>
  <conditionalFormatting sqref="E26">
    <cfRule type="expression" dxfId="30" priority="21">
      <formula>OR(ISBLANK(E24), E24="申請者と同じ")</formula>
    </cfRule>
  </conditionalFormatting>
  <conditionalFormatting sqref="E27">
    <cfRule type="expression" dxfId="29" priority="20">
      <formula>OR(ISBLANK(E24), E24="申請者と同じ")</formula>
    </cfRule>
  </conditionalFormatting>
  <conditionalFormatting sqref="E28">
    <cfRule type="expression" dxfId="28" priority="19">
      <formula>OR(ISBLANK(E24), E24="申請者と同じ")</formula>
    </cfRule>
  </conditionalFormatting>
  <conditionalFormatting sqref="E30">
    <cfRule type="expression" dxfId="27" priority="24">
      <formula>AND(E29="いずれとも異なる", ISBLANK(E30))</formula>
    </cfRule>
    <cfRule type="expression" dxfId="26" priority="30">
      <formula>OR(ISBLANK(E29), E29="申請者と同じ", E29="広告主と同じ")</formula>
    </cfRule>
  </conditionalFormatting>
  <conditionalFormatting sqref="E31">
    <cfRule type="expression" dxfId="25" priority="6">
      <formula>OR(ISBLANK(E29), E29="申請者と同じ", E29="広告主と同じ")</formula>
    </cfRule>
    <cfRule type="expression" dxfId="24" priority="23">
      <formula>AND(E29="いずれとも異なる", ISBLANK(E31))</formula>
    </cfRule>
  </conditionalFormatting>
  <conditionalFormatting sqref="E32">
    <cfRule type="expression" dxfId="23" priority="5">
      <formula>OR(ISBLANK(E29), E29="申請者と同じ", E29="広告主と同じ")</formula>
    </cfRule>
    <cfRule type="expression" dxfId="22" priority="25">
      <formula>AND(E29="いずれとも異なる", ISBLANK(E32))</formula>
    </cfRule>
  </conditionalFormatting>
  <conditionalFormatting sqref="E34">
    <cfRule type="expression" dxfId="21" priority="16">
      <formula>AND(E33="いずれとも異なる", ISBLANK(E34))</formula>
    </cfRule>
    <cfRule type="expression" dxfId="20" priority="18">
      <formula>OR(ISBLANK(E33), E33="申請者と同じ", E33="広告主と同じ")</formula>
    </cfRule>
  </conditionalFormatting>
  <conditionalFormatting sqref="E35">
    <cfRule type="expression" dxfId="19" priority="4">
      <formula>OR(ISBLANK(E33), E33="申請者と同じ", E33="広告主と同じ")</formula>
    </cfRule>
    <cfRule type="expression" dxfId="18" priority="15">
      <formula>AND(E33="いずれとも異なる", ISBLANK(E35))</formula>
    </cfRule>
  </conditionalFormatting>
  <conditionalFormatting sqref="E36">
    <cfRule type="expression" dxfId="17" priority="3">
      <formula>OR(ISBLANK(E33), E33="申請者と同じ", E33="広告主と同じ")</formula>
    </cfRule>
    <cfRule type="expression" dxfId="16" priority="17">
      <formula>AND(E33="いずれとも異なる", ISBLANK(E36))</formula>
    </cfRule>
  </conditionalFormatting>
  <conditionalFormatting sqref="E37">
    <cfRule type="cellIs" dxfId="15" priority="29" operator="equal">
      <formula>""</formula>
    </cfRule>
  </conditionalFormatting>
  <conditionalFormatting sqref="E38">
    <cfRule type="expression" dxfId="14" priority="12">
      <formula>AND(E37="いずれとも異なる", ISBLANK(E38))</formula>
    </cfRule>
    <cfRule type="expression" dxfId="13" priority="13">
      <formula>OR(ISBLANK(E37), E37="申請者と同じ", E37="広告主と同じ")</formula>
    </cfRule>
  </conditionalFormatting>
  <conditionalFormatting sqref="E39">
    <cfRule type="expression" dxfId="12" priority="2">
      <formula>OR(ISBLANK(E37), E37="申請者と同じ", E37="広告主と同じ")</formula>
    </cfRule>
    <cfRule type="expression" dxfId="11" priority="11">
      <formula>AND(E37="いずれとも異なる", ISBLANK(E39))</formula>
    </cfRule>
  </conditionalFormatting>
  <conditionalFormatting sqref="E40">
    <cfRule type="expression" dxfId="10" priority="1">
      <formula>OR(ISBLANK(E37), E37="申請者と同じ", E37="広告主と同じ")</formula>
    </cfRule>
    <cfRule type="expression" dxfId="9" priority="14">
      <formula>AND(E37="いずれとも異なる", ISBLANK(E40))</formula>
    </cfRule>
  </conditionalFormatting>
  <dataValidations count="10">
    <dataValidation type="list" allowBlank="1" showInputMessage="1" showErrorMessage="1" sqref="E9" xr:uid="{B0464BFD-8F37-4A1E-9CD5-5E6F1913A1DA}">
      <formula1>"入力済み"</formula1>
    </dataValidation>
    <dataValidation type="list" allowBlank="1" showInputMessage="1" showErrorMessage="1" sqref="E10" xr:uid="{06861361-9B54-4A0C-9DDE-141DF8C1C151}">
      <formula1>"掲出物件一覧表のとおり,広告板,広告塔,アーチ,屋上広告板,屋上広告塔,壁面広告,突き出し広告,アーケード広告,電柱広告,街灯柱広告,はり紙（簡易な広告物等）,はり札（簡易な広告物等）,広告旗（簡易な広告物等）,立看板（簡易な広告物等）,広告幕（簡易な広告物等）,アドバルーン（簡易な広告物等）"</formula1>
    </dataValidation>
    <dataValidation type="list" allowBlank="1" showInputMessage="1" showErrorMessage="1" sqref="E12" xr:uid="{F036B1BC-E3B7-4182-A93D-67FE4AFE3ADD}">
      <formula1>"有,無,有・無の両方"</formula1>
    </dataValidation>
    <dataValidation type="list" allowBlank="1" showInputMessage="1" showErrorMessage="1" sqref="E29 E37 E33" xr:uid="{7CFCDE52-9D89-4180-8393-CAC88D81C4DC}">
      <formula1>"申請者と同じ,広告主と同じ,いずれとも異なる"</formula1>
    </dataValidation>
    <dataValidation type="custom" allowBlank="1" showInputMessage="1" showErrorMessage="1" sqref="E14" xr:uid="{63C112C6-CFD6-4059-A6DF-45281E9A1DC4}">
      <formula1>E11=1</formula1>
    </dataValidation>
    <dataValidation type="custom" allowBlank="1" showInputMessage="1" showErrorMessage="1" sqref="D14:D16" xr:uid="{FA514016-BBEF-49DE-8EF2-26F3C20008A6}">
      <formula1>E11=1</formula1>
    </dataValidation>
    <dataValidation type="custom" allowBlank="1" showInputMessage="1" showErrorMessage="1" sqref="E15" xr:uid="{12B7F976-58C6-44FA-B74F-126F86C32DAF}">
      <formula1>E11=1</formula1>
    </dataValidation>
    <dataValidation type="custom" allowBlank="1" showInputMessage="1" showErrorMessage="1" sqref="E16" xr:uid="{9DE0E2C8-9423-49D7-81EF-D9B8E5E05B43}">
      <formula1>E11=1</formula1>
    </dataValidation>
    <dataValidation type="list" allowBlank="1" showInputMessage="1" showErrorMessage="1" sqref="E24" xr:uid="{8776234A-1C7D-4939-899B-F8D8749AD424}">
      <formula1>"申請者と同じ,申請者と異なる"</formula1>
    </dataValidation>
    <dataValidation type="custom" allowBlank="1" showInputMessage="1" showErrorMessage="1" sqref="E30:E32 E38:E40 E34:E36" xr:uid="{0B5AF12D-6D84-475E-B1B3-3BDF1463A01C}">
      <formula1>IF($E$29="いずれとも異なる", TRUE, FALSE)</formula1>
    </dataValidation>
  </dataValidations>
  <pageMargins left="0.49" right="0.28000000000000003" top="0.74803149606299213" bottom="0.74803149606299213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</sheetPr>
  <dimension ref="A1:V51"/>
  <sheetViews>
    <sheetView showZeros="0" view="pageBreakPreview" zoomScale="80" zoomScaleNormal="70" zoomScaleSheetLayoutView="80" workbookViewId="0">
      <selection activeCell="K23" sqref="K23"/>
    </sheetView>
  </sheetViews>
  <sheetFormatPr defaultColWidth="8.25" defaultRowHeight="18.75"/>
  <cols>
    <col min="1" max="1" width="4.25" style="1" customWidth="1"/>
    <col min="2" max="2" width="13.25" style="1" customWidth="1"/>
    <col min="3" max="3" width="18.25" style="1" customWidth="1"/>
    <col min="4" max="4" width="6.125" style="1" customWidth="1"/>
    <col min="5" max="7" width="7.5" style="1" customWidth="1"/>
    <col min="8" max="9" width="6.875" style="1" customWidth="1"/>
    <col min="10" max="10" width="10.625" style="1" customWidth="1"/>
    <col min="11" max="11" width="9.125" style="1" customWidth="1"/>
    <col min="12" max="12" width="8.625" style="1" customWidth="1"/>
    <col min="13" max="13" width="12.625" style="1" customWidth="1"/>
    <col min="14" max="14" width="22.625" style="1" customWidth="1"/>
    <col min="15" max="15" width="2.25" style="1" customWidth="1"/>
    <col min="16" max="16" width="10.625" style="1" customWidth="1"/>
    <col min="17" max="17" width="8.375" style="1" customWidth="1"/>
    <col min="18" max="18" width="12.75" style="1" customWidth="1"/>
    <col min="19" max="19" width="68.75" style="1" customWidth="1"/>
    <col min="20" max="20" width="4.125" style="1" customWidth="1"/>
    <col min="21" max="21" width="28.625" style="1" customWidth="1"/>
    <col min="22" max="22" width="48.75" style="1" customWidth="1"/>
    <col min="23" max="16384" width="8.25" style="1"/>
  </cols>
  <sheetData>
    <row r="1" spans="1:22" ht="25.5">
      <c r="A1" s="69" t="s">
        <v>74</v>
      </c>
      <c r="B1" s="70"/>
      <c r="C1" s="71"/>
      <c r="D1" s="231" t="s">
        <v>18</v>
      </c>
      <c r="E1" s="231"/>
      <c r="F1" s="232">
        <f>【入力シート】申請内容!E17</f>
        <v>0</v>
      </c>
      <c r="G1" s="232"/>
      <c r="H1" s="232"/>
      <c r="I1" s="232"/>
      <c r="J1" s="232"/>
      <c r="K1" s="232"/>
      <c r="L1" s="72"/>
      <c r="M1" s="42" t="s">
        <v>12</v>
      </c>
      <c r="N1" s="83"/>
      <c r="O1" s="8"/>
      <c r="P1" s="8"/>
    </row>
    <row r="2" spans="1:22" ht="28.5" customHeight="1">
      <c r="A2" s="70"/>
      <c r="B2" s="70"/>
      <c r="C2" s="71"/>
      <c r="D2" s="73"/>
      <c r="E2" s="73"/>
      <c r="F2" s="72"/>
      <c r="G2" s="72"/>
      <c r="H2" s="72"/>
      <c r="I2" s="72"/>
      <c r="J2" s="72"/>
      <c r="K2" s="72"/>
      <c r="L2" s="72"/>
      <c r="M2" s="42" t="s">
        <v>13</v>
      </c>
      <c r="N2" s="84"/>
      <c r="O2" s="9"/>
      <c r="P2" s="9"/>
    </row>
    <row r="3" spans="1:22" ht="18" customHeight="1" thickBot="1">
      <c r="A3" s="90" t="s">
        <v>9</v>
      </c>
      <c r="B3" s="70"/>
      <c r="C3" s="71"/>
      <c r="D3" s="44"/>
      <c r="E3" s="71"/>
      <c r="J3" s="74" t="s">
        <v>21</v>
      </c>
      <c r="K3" s="74" t="s">
        <v>21</v>
      </c>
      <c r="N3" s="2"/>
      <c r="O3" s="2"/>
      <c r="P3" s="3"/>
    </row>
    <row r="4" spans="1:22" s="2" customFormat="1" ht="34.15" customHeight="1" thickBot="1">
      <c r="A4" s="95" t="s">
        <v>0</v>
      </c>
      <c r="B4" s="96" t="s">
        <v>1</v>
      </c>
      <c r="C4" s="97" t="s">
        <v>8</v>
      </c>
      <c r="D4" s="95" t="s">
        <v>2</v>
      </c>
      <c r="E4" s="95" t="s">
        <v>3</v>
      </c>
      <c r="F4" s="95" t="s">
        <v>4</v>
      </c>
      <c r="G4" s="97" t="s">
        <v>5</v>
      </c>
      <c r="H4" s="95" t="s">
        <v>6</v>
      </c>
      <c r="I4" s="98" t="s">
        <v>7</v>
      </c>
      <c r="J4" s="99" t="s">
        <v>14</v>
      </c>
      <c r="K4" s="100" t="s">
        <v>106</v>
      </c>
      <c r="L4" s="101" t="s">
        <v>15</v>
      </c>
      <c r="M4" s="101" t="s">
        <v>17</v>
      </c>
      <c r="N4" s="102" t="s">
        <v>16</v>
      </c>
      <c r="O4" s="5"/>
      <c r="P4" s="11"/>
      <c r="Q4" s="4"/>
      <c r="R4" s="12"/>
      <c r="S4" s="4"/>
      <c r="U4" s="4"/>
      <c r="V4" s="3"/>
    </row>
    <row r="5" spans="1:22" ht="36" customHeight="1" thickTop="1">
      <c r="A5" s="103">
        <v>1</v>
      </c>
      <c r="B5" s="123"/>
      <c r="C5" s="104"/>
      <c r="D5" s="105"/>
      <c r="E5" s="105"/>
      <c r="F5" s="105"/>
      <c r="G5" s="105"/>
      <c r="H5" s="105"/>
      <c r="I5" s="105"/>
      <c r="J5" s="106">
        <f>ROUNDDOWN(E5*F5*H5*I5,1)</f>
        <v>0</v>
      </c>
      <c r="K5" s="107">
        <f>ROUNDDOWN(E5*F5,1)</f>
        <v>0</v>
      </c>
      <c r="L5" s="108"/>
      <c r="M5" s="125"/>
      <c r="N5" s="110"/>
      <c r="O5" s="10"/>
      <c r="P5" s="10"/>
      <c r="Q5" s="2"/>
      <c r="R5" s="2"/>
      <c r="S5" s="5"/>
      <c r="T5" s="5"/>
    </row>
    <row r="6" spans="1:22" ht="36" customHeight="1">
      <c r="A6" s="109">
        <v>2</v>
      </c>
      <c r="B6" s="123"/>
      <c r="C6" s="104"/>
      <c r="D6" s="105"/>
      <c r="E6" s="105"/>
      <c r="F6" s="105"/>
      <c r="G6" s="105"/>
      <c r="H6" s="105"/>
      <c r="I6" s="105"/>
      <c r="J6" s="106">
        <f t="shared" ref="J6:J11" si="0">ROUNDDOWN(E6*F6*H6*I6,1)</f>
        <v>0</v>
      </c>
      <c r="K6" s="107">
        <f t="shared" ref="K6:K12" si="1">ROUNDDOWN(E6*F6,1)</f>
        <v>0</v>
      </c>
      <c r="L6" s="108"/>
      <c r="M6" s="125"/>
      <c r="N6" s="111"/>
      <c r="O6" s="10"/>
      <c r="P6" s="10"/>
      <c r="Q6" s="2"/>
      <c r="R6" s="2"/>
      <c r="S6" s="5"/>
      <c r="T6" s="5"/>
    </row>
    <row r="7" spans="1:22" ht="36" customHeight="1">
      <c r="A7" s="103">
        <v>3</v>
      </c>
      <c r="B7" s="123"/>
      <c r="C7" s="104"/>
      <c r="D7" s="105"/>
      <c r="E7" s="105"/>
      <c r="F7" s="105"/>
      <c r="G7" s="105"/>
      <c r="H7" s="105"/>
      <c r="I7" s="105"/>
      <c r="J7" s="106">
        <f t="shared" si="0"/>
        <v>0</v>
      </c>
      <c r="K7" s="107">
        <f>ROUNDDOWN(E7*F7,1)</f>
        <v>0</v>
      </c>
      <c r="L7" s="108"/>
      <c r="M7" s="125"/>
      <c r="N7" s="111"/>
      <c r="O7" s="10"/>
      <c r="P7" s="10"/>
      <c r="Q7" s="2"/>
      <c r="R7" s="2"/>
      <c r="S7" s="5"/>
      <c r="T7" s="5"/>
    </row>
    <row r="8" spans="1:22" ht="36" customHeight="1">
      <c r="A8" s="109">
        <v>4</v>
      </c>
      <c r="B8" s="123"/>
      <c r="C8" s="104"/>
      <c r="D8" s="105"/>
      <c r="E8" s="105"/>
      <c r="F8" s="105"/>
      <c r="G8" s="105"/>
      <c r="H8" s="105"/>
      <c r="I8" s="105"/>
      <c r="J8" s="106">
        <f t="shared" si="0"/>
        <v>0</v>
      </c>
      <c r="K8" s="107">
        <f t="shared" si="1"/>
        <v>0</v>
      </c>
      <c r="L8" s="108"/>
      <c r="M8" s="125"/>
      <c r="N8" s="111"/>
      <c r="O8" s="10"/>
      <c r="P8" s="10"/>
      <c r="Q8" s="2"/>
      <c r="R8" s="2"/>
      <c r="S8" s="5"/>
      <c r="T8" s="5"/>
    </row>
    <row r="9" spans="1:22" ht="36" customHeight="1">
      <c r="A9" s="103">
        <v>5</v>
      </c>
      <c r="B9" s="123"/>
      <c r="C9" s="104"/>
      <c r="D9" s="105"/>
      <c r="E9" s="105"/>
      <c r="F9" s="105"/>
      <c r="G9" s="105"/>
      <c r="H9" s="105"/>
      <c r="I9" s="105"/>
      <c r="J9" s="106">
        <f t="shared" si="0"/>
        <v>0</v>
      </c>
      <c r="K9" s="107">
        <f t="shared" si="1"/>
        <v>0</v>
      </c>
      <c r="L9" s="108"/>
      <c r="M9" s="125"/>
      <c r="N9" s="111"/>
      <c r="O9" s="10"/>
      <c r="P9" s="10"/>
      <c r="Q9" s="2"/>
      <c r="R9" s="2"/>
      <c r="S9" s="5"/>
      <c r="T9" s="5"/>
    </row>
    <row r="10" spans="1:22" ht="36" customHeight="1">
      <c r="A10" s="109">
        <v>6</v>
      </c>
      <c r="B10" s="123"/>
      <c r="C10" s="104"/>
      <c r="D10" s="105"/>
      <c r="E10" s="105"/>
      <c r="F10" s="105"/>
      <c r="G10" s="105"/>
      <c r="H10" s="105"/>
      <c r="I10" s="105"/>
      <c r="J10" s="106">
        <f t="shared" si="0"/>
        <v>0</v>
      </c>
      <c r="K10" s="107">
        <f t="shared" si="1"/>
        <v>0</v>
      </c>
      <c r="L10" s="108"/>
      <c r="M10" s="125"/>
      <c r="N10" s="111"/>
      <c r="O10" s="10"/>
      <c r="P10" s="10"/>
      <c r="Q10" s="2"/>
      <c r="R10" s="2"/>
      <c r="S10" s="5"/>
      <c r="T10" s="5"/>
    </row>
    <row r="11" spans="1:22" ht="36" customHeight="1">
      <c r="A11" s="103">
        <v>7</v>
      </c>
      <c r="B11" s="123"/>
      <c r="C11" s="104"/>
      <c r="D11" s="105"/>
      <c r="E11" s="105"/>
      <c r="F11" s="105"/>
      <c r="G11" s="105"/>
      <c r="H11" s="105"/>
      <c r="I11" s="105"/>
      <c r="J11" s="106">
        <f t="shared" si="0"/>
        <v>0</v>
      </c>
      <c r="K11" s="107">
        <f t="shared" si="1"/>
        <v>0</v>
      </c>
      <c r="L11" s="108"/>
      <c r="M11" s="125"/>
      <c r="N11" s="111"/>
      <c r="O11" s="10"/>
      <c r="P11" s="10"/>
      <c r="Q11" s="2"/>
      <c r="R11" s="2"/>
      <c r="S11" s="5"/>
      <c r="T11" s="5"/>
    </row>
    <row r="12" spans="1:22" ht="36" customHeight="1">
      <c r="A12" s="109">
        <v>8</v>
      </c>
      <c r="B12" s="123"/>
      <c r="C12" s="104"/>
      <c r="D12" s="105"/>
      <c r="E12" s="105"/>
      <c r="F12" s="105"/>
      <c r="G12" s="105"/>
      <c r="H12" s="105"/>
      <c r="I12" s="105"/>
      <c r="J12" s="106">
        <f>ROUNDDOWN(E12*F12*H12*I12,1)</f>
        <v>0</v>
      </c>
      <c r="K12" s="107">
        <f t="shared" si="1"/>
        <v>0</v>
      </c>
      <c r="L12" s="108"/>
      <c r="M12" s="125"/>
      <c r="N12" s="111"/>
      <c r="O12" s="10"/>
      <c r="P12" s="10"/>
      <c r="Q12" s="2"/>
      <c r="R12" s="2"/>
      <c r="S12" s="5"/>
      <c r="T12" s="5"/>
    </row>
    <row r="13" spans="1:22" ht="36" customHeight="1">
      <c r="A13" s="103">
        <v>9</v>
      </c>
      <c r="B13" s="123"/>
      <c r="C13" s="104"/>
      <c r="D13" s="105"/>
      <c r="E13" s="105"/>
      <c r="F13" s="105"/>
      <c r="G13" s="105"/>
      <c r="H13" s="105"/>
      <c r="I13" s="105"/>
      <c r="J13" s="106">
        <f>ROUNDDOWN(E13*F13*H13*I13,1)</f>
        <v>0</v>
      </c>
      <c r="K13" s="107">
        <f t="shared" ref="K13:K14" si="2">ROUNDDOWN(E13*F13,1)</f>
        <v>0</v>
      </c>
      <c r="L13" s="108"/>
      <c r="M13" s="125"/>
      <c r="N13" s="111"/>
      <c r="O13" s="10"/>
      <c r="P13" s="2"/>
      <c r="Q13" s="2"/>
      <c r="R13" s="2"/>
      <c r="S13" s="5"/>
      <c r="T13" s="5"/>
    </row>
    <row r="14" spans="1:22" ht="36" customHeight="1">
      <c r="A14" s="109">
        <v>10</v>
      </c>
      <c r="B14" s="123"/>
      <c r="C14" s="104"/>
      <c r="D14" s="105"/>
      <c r="E14" s="105"/>
      <c r="F14" s="105"/>
      <c r="G14" s="105"/>
      <c r="H14" s="105"/>
      <c r="I14" s="105"/>
      <c r="J14" s="106">
        <f t="shared" ref="J14:J24" si="3">ROUNDDOWN(E14*F14*H14*I14,1)</f>
        <v>0</v>
      </c>
      <c r="K14" s="107">
        <f t="shared" si="2"/>
        <v>0</v>
      </c>
      <c r="L14" s="108"/>
      <c r="M14" s="125"/>
      <c r="N14" s="109"/>
      <c r="O14" s="10"/>
      <c r="P14" s="2"/>
      <c r="Q14" s="2"/>
      <c r="R14" s="2"/>
      <c r="S14" s="5"/>
      <c r="T14" s="5"/>
    </row>
    <row r="15" spans="1:22" ht="36" customHeight="1">
      <c r="A15" s="103">
        <v>11</v>
      </c>
      <c r="B15" s="123"/>
      <c r="C15" s="104"/>
      <c r="D15" s="105"/>
      <c r="E15" s="105"/>
      <c r="F15" s="105"/>
      <c r="G15" s="105"/>
      <c r="H15" s="105"/>
      <c r="I15" s="105"/>
      <c r="J15" s="106">
        <f t="shared" si="3"/>
        <v>0</v>
      </c>
      <c r="K15" s="107"/>
      <c r="L15" s="108"/>
      <c r="M15" s="125"/>
      <c r="N15" s="112"/>
      <c r="O15" s="10"/>
      <c r="P15" s="10"/>
      <c r="Q15" s="2"/>
      <c r="R15" s="2"/>
      <c r="S15" s="5"/>
      <c r="T15" s="5"/>
    </row>
    <row r="16" spans="1:22" ht="36" customHeight="1">
      <c r="A16" s="109">
        <v>12</v>
      </c>
      <c r="B16" s="123"/>
      <c r="C16" s="104"/>
      <c r="D16" s="105"/>
      <c r="E16" s="105"/>
      <c r="F16" s="105"/>
      <c r="G16" s="105"/>
      <c r="H16" s="105"/>
      <c r="I16" s="105"/>
      <c r="J16" s="106">
        <f t="shared" si="3"/>
        <v>0</v>
      </c>
      <c r="K16" s="107">
        <f t="shared" ref="K16:K24" si="4">ROUNDDOWN(E16*F16,1)</f>
        <v>0</v>
      </c>
      <c r="L16" s="108"/>
      <c r="M16" s="125"/>
      <c r="N16" s="111"/>
      <c r="O16" s="10"/>
      <c r="P16" s="10"/>
      <c r="Q16" s="2"/>
      <c r="R16" s="2"/>
      <c r="S16" s="5"/>
      <c r="T16" s="5"/>
    </row>
    <row r="17" spans="1:20" ht="36" customHeight="1">
      <c r="A17" s="103">
        <v>13</v>
      </c>
      <c r="B17" s="123"/>
      <c r="C17" s="104"/>
      <c r="D17" s="105"/>
      <c r="E17" s="105"/>
      <c r="F17" s="105"/>
      <c r="G17" s="105"/>
      <c r="H17" s="105"/>
      <c r="I17" s="105"/>
      <c r="J17" s="106">
        <f t="shared" si="3"/>
        <v>0</v>
      </c>
      <c r="K17" s="107">
        <f t="shared" si="4"/>
        <v>0</v>
      </c>
      <c r="L17" s="108"/>
      <c r="M17" s="125"/>
      <c r="N17" s="111"/>
      <c r="O17" s="10"/>
      <c r="P17" s="10"/>
      <c r="Q17" s="2"/>
      <c r="R17" s="2"/>
      <c r="S17" s="5"/>
      <c r="T17" s="5"/>
    </row>
    <row r="18" spans="1:20" ht="36" customHeight="1">
      <c r="A18" s="109">
        <v>14</v>
      </c>
      <c r="B18" s="123"/>
      <c r="C18" s="104"/>
      <c r="D18" s="105"/>
      <c r="E18" s="105"/>
      <c r="F18" s="105"/>
      <c r="G18" s="105"/>
      <c r="H18" s="105"/>
      <c r="I18" s="105"/>
      <c r="J18" s="106">
        <f t="shared" si="3"/>
        <v>0</v>
      </c>
      <c r="K18" s="107">
        <f t="shared" si="4"/>
        <v>0</v>
      </c>
      <c r="L18" s="108"/>
      <c r="M18" s="125"/>
      <c r="N18" s="111"/>
      <c r="O18" s="10"/>
      <c r="P18" s="10"/>
      <c r="Q18" s="2"/>
      <c r="R18" s="2"/>
      <c r="S18" s="5"/>
      <c r="T18" s="5"/>
    </row>
    <row r="19" spans="1:20" ht="36" customHeight="1">
      <c r="A19" s="103">
        <v>15</v>
      </c>
      <c r="B19" s="123"/>
      <c r="C19" s="104"/>
      <c r="D19" s="105"/>
      <c r="E19" s="105"/>
      <c r="F19" s="105"/>
      <c r="G19" s="105"/>
      <c r="H19" s="105"/>
      <c r="I19" s="105"/>
      <c r="J19" s="106">
        <f t="shared" si="3"/>
        <v>0</v>
      </c>
      <c r="K19" s="107">
        <f t="shared" si="4"/>
        <v>0</v>
      </c>
      <c r="L19" s="108"/>
      <c r="M19" s="125"/>
      <c r="N19" s="111"/>
      <c r="O19" s="10"/>
      <c r="P19" s="10"/>
      <c r="Q19" s="2"/>
      <c r="R19" s="2"/>
      <c r="S19" s="5"/>
      <c r="T19" s="5"/>
    </row>
    <row r="20" spans="1:20" ht="36" customHeight="1">
      <c r="A20" s="109">
        <v>16</v>
      </c>
      <c r="B20" s="123"/>
      <c r="C20" s="104"/>
      <c r="D20" s="105"/>
      <c r="E20" s="105"/>
      <c r="F20" s="105"/>
      <c r="G20" s="105"/>
      <c r="H20" s="105"/>
      <c r="I20" s="105"/>
      <c r="J20" s="106">
        <f t="shared" si="3"/>
        <v>0</v>
      </c>
      <c r="K20" s="107">
        <f t="shared" si="4"/>
        <v>0</v>
      </c>
      <c r="L20" s="108"/>
      <c r="M20" s="125"/>
      <c r="N20" s="111"/>
      <c r="O20" s="10"/>
      <c r="P20" s="10"/>
      <c r="Q20" s="2"/>
      <c r="R20" s="2"/>
      <c r="S20" s="5"/>
      <c r="T20" s="5"/>
    </row>
    <row r="21" spans="1:20" ht="36" customHeight="1">
      <c r="A21" s="103">
        <v>17</v>
      </c>
      <c r="B21" s="123"/>
      <c r="C21" s="104"/>
      <c r="D21" s="105"/>
      <c r="E21" s="105"/>
      <c r="F21" s="105"/>
      <c r="G21" s="105"/>
      <c r="H21" s="105"/>
      <c r="I21" s="105"/>
      <c r="J21" s="106">
        <f t="shared" si="3"/>
        <v>0</v>
      </c>
      <c r="K21" s="107">
        <f t="shared" si="4"/>
        <v>0</v>
      </c>
      <c r="L21" s="108"/>
      <c r="M21" s="125"/>
      <c r="N21" s="111"/>
      <c r="O21" s="10"/>
      <c r="P21" s="10"/>
      <c r="Q21" s="2"/>
      <c r="R21" s="2"/>
      <c r="S21" s="5"/>
      <c r="T21" s="5"/>
    </row>
    <row r="22" spans="1:20" ht="36" customHeight="1">
      <c r="A22" s="109">
        <v>18</v>
      </c>
      <c r="B22" s="123"/>
      <c r="C22" s="104"/>
      <c r="D22" s="105"/>
      <c r="E22" s="105"/>
      <c r="F22" s="105"/>
      <c r="G22" s="105"/>
      <c r="H22" s="105"/>
      <c r="I22" s="105"/>
      <c r="J22" s="106">
        <f t="shared" si="3"/>
        <v>0</v>
      </c>
      <c r="K22" s="107">
        <f t="shared" si="4"/>
        <v>0</v>
      </c>
      <c r="L22" s="108"/>
      <c r="M22" s="125"/>
      <c r="N22" s="111"/>
      <c r="O22" s="10"/>
      <c r="P22" s="10"/>
      <c r="Q22" s="2"/>
      <c r="R22" s="2"/>
      <c r="S22" s="5"/>
      <c r="T22" s="5"/>
    </row>
    <row r="23" spans="1:20" ht="36" customHeight="1">
      <c r="A23" s="103">
        <v>19</v>
      </c>
      <c r="B23" s="123"/>
      <c r="C23" s="104"/>
      <c r="D23" s="105"/>
      <c r="E23" s="105"/>
      <c r="F23" s="105"/>
      <c r="G23" s="105"/>
      <c r="H23" s="105"/>
      <c r="I23" s="105"/>
      <c r="J23" s="106">
        <f t="shared" si="3"/>
        <v>0</v>
      </c>
      <c r="K23" s="107">
        <f t="shared" si="4"/>
        <v>0</v>
      </c>
      <c r="L23" s="108"/>
      <c r="M23" s="125"/>
      <c r="N23" s="111"/>
      <c r="O23" s="10"/>
      <c r="P23" s="2"/>
      <c r="Q23" s="2"/>
      <c r="R23" s="2"/>
      <c r="S23" s="5"/>
      <c r="T23" s="5"/>
    </row>
    <row r="24" spans="1:20" ht="36" customHeight="1">
      <c r="A24" s="109">
        <v>20</v>
      </c>
      <c r="B24" s="123"/>
      <c r="C24" s="104"/>
      <c r="D24" s="105"/>
      <c r="E24" s="105"/>
      <c r="F24" s="105"/>
      <c r="G24" s="105"/>
      <c r="H24" s="105"/>
      <c r="I24" s="105"/>
      <c r="J24" s="106">
        <f t="shared" si="3"/>
        <v>0</v>
      </c>
      <c r="K24" s="107">
        <f t="shared" si="4"/>
        <v>0</v>
      </c>
      <c r="L24" s="108"/>
      <c r="M24" s="125"/>
      <c r="N24" s="111"/>
      <c r="O24" s="10"/>
      <c r="P24" s="2"/>
      <c r="Q24" s="2"/>
      <c r="R24" s="2"/>
      <c r="S24" s="5"/>
      <c r="T24" s="5"/>
    </row>
    <row r="25" spans="1:20" ht="9.6" customHeight="1">
      <c r="A25" s="5"/>
      <c r="B25" s="5"/>
      <c r="C25" s="5"/>
      <c r="D25" s="5"/>
      <c r="E25" s="5"/>
      <c r="F25" s="5"/>
      <c r="G25" s="5"/>
      <c r="H25" s="5"/>
      <c r="I25" s="76"/>
      <c r="J25" s="77"/>
      <c r="K25" s="77"/>
      <c r="L25" s="77"/>
      <c r="M25" s="77"/>
      <c r="N25" s="2"/>
      <c r="O25" s="2"/>
      <c r="P25" s="2"/>
      <c r="Q25" s="2"/>
      <c r="R25" s="2"/>
      <c r="S25" s="5"/>
      <c r="T25" s="5"/>
    </row>
    <row r="26" spans="1:20" ht="15.75" customHeight="1" thickBot="1">
      <c r="A26" s="5"/>
      <c r="B26" s="5"/>
      <c r="C26" s="5"/>
      <c r="D26" s="5"/>
      <c r="E26" s="5"/>
      <c r="F26" s="5"/>
      <c r="G26" s="5"/>
      <c r="H26" s="90" t="s">
        <v>19</v>
      </c>
      <c r="I26" s="76"/>
      <c r="J26" s="77"/>
      <c r="K26" s="77"/>
      <c r="L26" s="77"/>
      <c r="M26" s="77"/>
      <c r="N26" s="2"/>
      <c r="O26" s="2"/>
      <c r="P26" s="2"/>
      <c r="Q26" s="2"/>
      <c r="R26" s="2"/>
      <c r="S26" s="5"/>
      <c r="T26" s="5"/>
    </row>
    <row r="27" spans="1:20" ht="19.5">
      <c r="A27" s="5"/>
      <c r="B27" s="5"/>
      <c r="C27" s="5"/>
      <c r="D27" s="5"/>
      <c r="E27" s="5"/>
      <c r="F27" s="5"/>
      <c r="H27" s="224" t="s">
        <v>11</v>
      </c>
      <c r="I27" s="225"/>
      <c r="J27" s="91">
        <f>SUM(I5:I24)</f>
        <v>0</v>
      </c>
      <c r="K27" s="78"/>
      <c r="L27" s="78"/>
      <c r="M27" s="78"/>
      <c r="T27" s="5"/>
    </row>
    <row r="28" spans="1:20" ht="20.25" thickBot="1">
      <c r="A28" s="5"/>
      <c r="B28" s="5"/>
      <c r="C28" s="5"/>
      <c r="D28" s="5"/>
      <c r="E28" s="5"/>
      <c r="F28" s="5"/>
      <c r="H28" s="226" t="s">
        <v>108</v>
      </c>
      <c r="I28" s="227"/>
      <c r="J28" s="92">
        <f>SUM(J5:J24)</f>
        <v>0</v>
      </c>
      <c r="K28" s="79"/>
      <c r="L28" s="79"/>
      <c r="M28" s="79"/>
    </row>
    <row r="29" spans="1:20" ht="19.5">
      <c r="A29" s="5"/>
      <c r="B29" s="5"/>
      <c r="C29" s="5"/>
      <c r="D29" s="5"/>
      <c r="E29" s="5"/>
      <c r="F29" s="5"/>
      <c r="H29" s="226" t="s">
        <v>109</v>
      </c>
      <c r="I29" s="228"/>
      <c r="J29" s="93">
        <f>SUMIF(D5:D24,"有",J5:J24)</f>
        <v>0</v>
      </c>
      <c r="K29" s="78"/>
      <c r="L29" s="78"/>
      <c r="M29" s="78"/>
      <c r="P29" s="2"/>
    </row>
    <row r="30" spans="1:20" ht="19.5">
      <c r="A30" s="2"/>
      <c r="B30" s="2"/>
      <c r="C30" s="2"/>
      <c r="D30" s="2"/>
      <c r="E30" s="2"/>
      <c r="F30" s="2"/>
      <c r="H30" s="229" t="s">
        <v>110</v>
      </c>
      <c r="I30" s="230"/>
      <c r="J30" s="94">
        <f>SUMIF(D5:D24,"無",J5:J24)</f>
        <v>0</v>
      </c>
      <c r="K30" s="78"/>
      <c r="L30" s="78"/>
      <c r="M30" s="78"/>
      <c r="P30" s="2"/>
    </row>
    <row r="31" spans="1:20" ht="12" customHeight="1">
      <c r="A31" s="2"/>
      <c r="B31" s="2"/>
      <c r="C31" s="2"/>
      <c r="D31" s="2"/>
      <c r="E31" s="2"/>
      <c r="F31" s="2"/>
      <c r="H31" s="87"/>
      <c r="I31" s="87"/>
      <c r="J31" s="88"/>
      <c r="K31" s="78"/>
      <c r="L31" s="78"/>
      <c r="M31" s="78"/>
      <c r="P31" s="2"/>
    </row>
    <row r="32" spans="1:20" ht="18" customHeight="1">
      <c r="A32" s="89" t="s">
        <v>10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34.9" customHeight="1" thickBot="1">
      <c r="A33" s="80" t="s">
        <v>0</v>
      </c>
      <c r="B33" s="96" t="s">
        <v>1</v>
      </c>
      <c r="C33" s="75" t="s">
        <v>8</v>
      </c>
      <c r="D33" s="95" t="s">
        <v>2</v>
      </c>
      <c r="E33" s="95" t="s">
        <v>3</v>
      </c>
      <c r="F33" s="95" t="s">
        <v>4</v>
      </c>
      <c r="G33" s="97" t="s">
        <v>5</v>
      </c>
      <c r="H33" s="95" t="s">
        <v>6</v>
      </c>
      <c r="I33" s="98" t="s">
        <v>7</v>
      </c>
      <c r="J33" s="128" t="s">
        <v>14</v>
      </c>
      <c r="K33" s="100" t="s">
        <v>107</v>
      </c>
      <c r="L33" s="101" t="s">
        <v>15</v>
      </c>
      <c r="M33" s="129" t="s">
        <v>111</v>
      </c>
      <c r="N33" s="102" t="s">
        <v>16</v>
      </c>
      <c r="O33" s="2"/>
      <c r="P33" s="2"/>
    </row>
    <row r="34" spans="1:16" ht="36" customHeight="1" thickTop="1">
      <c r="A34" s="81">
        <v>1</v>
      </c>
      <c r="B34" s="124"/>
      <c r="C34" s="113"/>
      <c r="D34" s="114"/>
      <c r="E34" s="114"/>
      <c r="F34" s="114"/>
      <c r="G34" s="114"/>
      <c r="H34" s="114"/>
      <c r="I34" s="114"/>
      <c r="J34" s="115">
        <f>ROUNDDOWN(E34*F34*H34*I34,1)</f>
        <v>0</v>
      </c>
      <c r="K34" s="116">
        <f>ROUNDDOWN(E34*F34,1)</f>
        <v>0</v>
      </c>
      <c r="L34" s="117"/>
      <c r="M34" s="126"/>
      <c r="N34" s="118"/>
      <c r="O34" s="2"/>
      <c r="P34" s="2"/>
    </row>
    <row r="35" spans="1:16" ht="36" customHeight="1">
      <c r="A35" s="82">
        <v>2</v>
      </c>
      <c r="B35" s="124"/>
      <c r="C35" s="113"/>
      <c r="D35" s="114"/>
      <c r="E35" s="119"/>
      <c r="F35" s="119"/>
      <c r="G35" s="114"/>
      <c r="H35" s="119"/>
      <c r="I35" s="119"/>
      <c r="J35" s="115">
        <f t="shared" ref="J35:J38" si="5">ROUNDDOWN(E35*F35*H35*I35,1)</f>
        <v>0</v>
      </c>
      <c r="K35" s="116">
        <f t="shared" ref="K35:K38" si="6">ROUNDDOWN(E35*F35,1)</f>
        <v>0</v>
      </c>
      <c r="L35" s="117"/>
      <c r="M35" s="127"/>
      <c r="N35" s="121"/>
      <c r="O35" s="2"/>
      <c r="P35" s="2"/>
    </row>
    <row r="36" spans="1:16" ht="36" customHeight="1">
      <c r="A36" s="81">
        <v>3</v>
      </c>
      <c r="B36" s="124"/>
      <c r="C36" s="113"/>
      <c r="D36" s="114"/>
      <c r="E36" s="119"/>
      <c r="F36" s="119"/>
      <c r="G36" s="114"/>
      <c r="H36" s="119"/>
      <c r="I36" s="119"/>
      <c r="J36" s="115">
        <f t="shared" si="5"/>
        <v>0</v>
      </c>
      <c r="K36" s="116">
        <f t="shared" si="6"/>
        <v>0</v>
      </c>
      <c r="L36" s="117"/>
      <c r="M36" s="127"/>
      <c r="N36" s="121"/>
      <c r="O36" s="2"/>
      <c r="P36" s="2"/>
    </row>
    <row r="37" spans="1:16" ht="36" customHeight="1">
      <c r="A37" s="82">
        <v>4</v>
      </c>
      <c r="B37" s="124"/>
      <c r="C37" s="113"/>
      <c r="D37" s="114"/>
      <c r="E37" s="119"/>
      <c r="F37" s="119"/>
      <c r="G37" s="114"/>
      <c r="H37" s="119"/>
      <c r="I37" s="119"/>
      <c r="J37" s="115">
        <f t="shared" si="5"/>
        <v>0</v>
      </c>
      <c r="K37" s="116">
        <f t="shared" si="6"/>
        <v>0</v>
      </c>
      <c r="L37" s="117"/>
      <c r="M37" s="127"/>
      <c r="N37" s="121"/>
      <c r="O37" s="2"/>
      <c r="P37" s="2"/>
    </row>
    <row r="38" spans="1:16" ht="36" customHeight="1">
      <c r="A38" s="82">
        <v>5</v>
      </c>
      <c r="B38" s="124"/>
      <c r="C38" s="113"/>
      <c r="D38" s="114"/>
      <c r="E38" s="119"/>
      <c r="F38" s="119"/>
      <c r="G38" s="114"/>
      <c r="H38" s="119"/>
      <c r="I38" s="119"/>
      <c r="J38" s="122">
        <f t="shared" si="5"/>
        <v>0</v>
      </c>
      <c r="K38" s="116">
        <f t="shared" si="6"/>
        <v>0</v>
      </c>
      <c r="L38" s="117"/>
      <c r="M38" s="127"/>
      <c r="N38" s="120"/>
      <c r="O38" s="2"/>
      <c r="P38" s="2"/>
    </row>
    <row r="39" spans="1:16" ht="7.15" customHeight="1">
      <c r="A39" s="3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3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0"/>
      <c r="O40" s="2"/>
      <c r="P40" s="2"/>
    </row>
    <row r="41" spans="1:16">
      <c r="A41" s="3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0"/>
      <c r="O41" s="2"/>
      <c r="P41" s="2"/>
    </row>
    <row r="42" spans="1:16">
      <c r="A42" s="3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0"/>
      <c r="O42" s="2"/>
      <c r="P42" s="2"/>
    </row>
    <row r="43" spans="1:16">
      <c r="A43" s="3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0"/>
      <c r="O43" s="2"/>
      <c r="P43" s="2"/>
    </row>
    <row r="44" spans="1:16">
      <c r="A44" s="3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3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3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</sheetData>
  <sheetProtection algorithmName="SHA-512" hashValue="2cvsB0fUD5+1rm4UuhMjU2VpCpRLFqoeyYTDyuAtNs+7McT3QJxS4F5ayIiVNjvhrRLfmuUw/EBeTApXIvulSA==" saltValue="LlyHgpjkr5qaAiTarIlPAg==" spinCount="100000" sheet="1" objects="1" scenarios="1"/>
  <mergeCells count="6">
    <mergeCell ref="H27:I27"/>
    <mergeCell ref="H28:I28"/>
    <mergeCell ref="H29:I29"/>
    <mergeCell ref="H30:I30"/>
    <mergeCell ref="D1:E1"/>
    <mergeCell ref="F1:K1"/>
  </mergeCells>
  <phoneticPr fontId="3"/>
  <conditionalFormatting sqref="D5:D24">
    <cfRule type="expression" dxfId="8" priority="2">
      <formula>D5="有"</formula>
    </cfRule>
  </conditionalFormatting>
  <conditionalFormatting sqref="D34:D38">
    <cfRule type="expression" dxfId="7" priority="3">
      <formula>D34="有"</formula>
    </cfRule>
  </conditionalFormatting>
  <conditionalFormatting sqref="G5:G24 G34:G38">
    <cfRule type="expression" dxfId="6" priority="1">
      <formula>NOT(OR(B5="広告板",B5="広告塔",B5="アーチ",B5="屋上広告板",B5="屋上広告塔"))</formula>
    </cfRule>
  </conditionalFormatting>
  <dataValidations count="9">
    <dataValidation type="list" allowBlank="1" showInputMessage="1" showErrorMessage="1" sqref="N1" xr:uid="{34182DC5-0317-4BCC-80D4-73F3B27E1218}">
      <formula1>"5条1項許可地域,5条2項許可区域,3条1項禁止地域等,3条1項禁止地域等（展望不能により適用除外のため5条1項許可地域）"</formula1>
    </dataValidation>
    <dataValidation type="list" allowBlank="1" showInputMessage="1" showErrorMessage="1" sqref="N2" xr:uid="{7817EC54-4500-4E5A-8C9D-B4CB959ED13C}">
      <formula1>"第1種低層住居専用地域,第2種低層住居専用地域,第1種中高層住居専用地域,第1種住居地域,第2種住居地域,準住居地域,近隣商業地域,商業地域,準工業地域,工業地域,市街化調整区域"</formula1>
    </dataValidation>
    <dataValidation type="list" allowBlank="1" showInputMessage="1" showErrorMessage="1" sqref="D34:D38 D5:D24" xr:uid="{8BE81BDA-43C2-4937-92F3-6CB3FA4DAE64}">
      <formula1>"有,無"</formula1>
    </dataValidation>
    <dataValidation type="list" allowBlank="1" showInputMessage="1" showErrorMessage="1" sqref="B34:B38" xr:uid="{A8454399-4FC8-432F-8727-A3B163C9C5DE}">
      <formula1>"広告板,広告塔,屋上広告板,屋上広告塔,壁面広告,突き出し広告,アーケード広告,電柱広告,街灯柱広告"</formula1>
    </dataValidation>
    <dataValidation type="list" allowBlank="1" showInputMessage="1" showErrorMessage="1" sqref="M34:M38" xr:uid="{3031A71E-DAA0-4611-99AA-6684A247D293}">
      <formula1>"管理用広告物,自家用広告物,案内広告,その他"</formula1>
    </dataValidation>
    <dataValidation type="list" allowBlank="1" showInputMessage="1" showErrorMessage="1" sqref="B5:B24" xr:uid="{BEF490B2-24A6-4E21-BC4E-0AE0F4E70EBD}">
      <formula1>"広告板,広告塔,アーチ,屋上広告板,屋上広告塔,壁面広告,突き出し広告,アーケード広告,電柱広告,街灯柱広告"</formula1>
    </dataValidation>
    <dataValidation type="list" allowBlank="1" showInputMessage="1" showErrorMessage="1" sqref="M5:M24" xr:uid="{38316F17-C25E-4A66-B34C-B3D7756FC3B1}">
      <formula1>"自家用広告物,一般広告物,管理用広告物"</formula1>
    </dataValidation>
    <dataValidation type="custom" allowBlank="1" showInputMessage="1" showErrorMessage="1" sqref="G5:G24 G34:G38" xr:uid="{6D22B17E-914E-4FE6-BBA9-10F0A9EDC760}">
      <formula1>OR(B5="広告板",B5="広告塔",B5="アーチ",B5="屋上広告板",B5="屋上広告塔")</formula1>
    </dataValidation>
    <dataValidation type="list" allowBlank="1" showInputMessage="1" showErrorMessage="1" sqref="L34:L38 L5:L24" xr:uid="{9883B2B6-1536-4EDD-997E-DE6F2C96BA90}">
      <formula1>"東,西,南,北,東・西,北・南"</formula1>
    </dataValidation>
  </dataValidations>
  <pageMargins left="0.27559055118110237" right="0.27559055118110237" top="0.35433070866141736" bottom="0.19685039370078741" header="0.31496062992125984" footer="7.874015748031496E-2"/>
  <pageSetup paperSize="9" scale="63" orientation="portrait" r:id="rId1"/>
  <colBreaks count="1" manualBreakCount="1">
    <brk id="14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9832-0B49-43C6-B4E6-4073102BEFFA}">
  <sheetPr codeName="Sheet2">
    <tabColor theme="4" tint="0.39997558519241921"/>
  </sheetPr>
  <dimension ref="B1:Q54"/>
  <sheetViews>
    <sheetView showZeros="0" view="pageBreakPreview" zoomScale="80" zoomScaleNormal="70" zoomScaleSheetLayoutView="80" workbookViewId="0">
      <selection activeCell="O19" sqref="O19"/>
    </sheetView>
  </sheetViews>
  <sheetFormatPr defaultColWidth="8.25" defaultRowHeight="18.75"/>
  <cols>
    <col min="1" max="1" width="2.75" style="1" customWidth="1"/>
    <col min="2" max="2" width="4.25" style="1" customWidth="1"/>
    <col min="3" max="3" width="14.25" style="1" customWidth="1"/>
    <col min="4" max="4" width="16.375" style="1" customWidth="1"/>
    <col min="5" max="5" width="6.125" style="1" customWidth="1"/>
    <col min="6" max="7" width="6.625" style="1" customWidth="1"/>
    <col min="8" max="8" width="6.375" style="1" customWidth="1"/>
    <col min="9" max="10" width="6.875" style="1" customWidth="1"/>
    <col min="11" max="12" width="9.125" style="1" customWidth="1"/>
    <col min="13" max="13" width="8.625" style="1" customWidth="1"/>
    <col min="14" max="14" width="23.125" style="1" customWidth="1"/>
    <col min="15" max="15" width="3" style="1" customWidth="1"/>
    <col min="16" max="18" width="15.25" style="1" customWidth="1"/>
    <col min="19" max="16384" width="8.25" style="1"/>
  </cols>
  <sheetData>
    <row r="1" spans="2:17" ht="28.5" customHeight="1">
      <c r="B1" s="69" t="s">
        <v>115</v>
      </c>
      <c r="C1" s="70"/>
      <c r="D1" s="71"/>
      <c r="E1" s="235" t="s">
        <v>18</v>
      </c>
      <c r="F1" s="235"/>
      <c r="G1" s="236">
        <f>【入力シート】申請内容!E17</f>
        <v>0</v>
      </c>
      <c r="H1" s="236"/>
      <c r="I1" s="236"/>
      <c r="J1" s="236"/>
      <c r="K1" s="236"/>
      <c r="L1" s="159"/>
      <c r="M1" s="1" t="s">
        <v>12</v>
      </c>
      <c r="N1" s="7"/>
    </row>
    <row r="2" spans="2:17" ht="28.5" customHeight="1">
      <c r="B2" s="161" t="s">
        <v>116</v>
      </c>
      <c r="C2" s="70"/>
      <c r="D2" s="71"/>
      <c r="E2" s="44"/>
      <c r="F2" s="71"/>
      <c r="L2" s="159"/>
      <c r="M2" s="1" t="s">
        <v>13</v>
      </c>
      <c r="N2" s="162"/>
    </row>
    <row r="3" spans="2:17" ht="18" customHeight="1" thickBot="1">
      <c r="B3" s="73" t="s">
        <v>9</v>
      </c>
      <c r="C3" s="73"/>
      <c r="D3" s="73"/>
      <c r="E3" s="73"/>
      <c r="F3" s="73"/>
      <c r="G3" s="72"/>
      <c r="H3" s="72"/>
      <c r="I3" s="72"/>
      <c r="J3" s="72"/>
      <c r="K3" s="72"/>
      <c r="L3" s="72"/>
      <c r="M3" s="163"/>
      <c r="N3" s="72"/>
    </row>
    <row r="4" spans="2:17" s="159" customFormat="1" ht="32.25" customHeight="1" thickBot="1">
      <c r="B4" s="164" t="s">
        <v>0</v>
      </c>
      <c r="C4" s="164" t="s">
        <v>1</v>
      </c>
      <c r="D4" s="75" t="s">
        <v>8</v>
      </c>
      <c r="E4" s="164" t="s">
        <v>2</v>
      </c>
      <c r="F4" s="164" t="s">
        <v>3</v>
      </c>
      <c r="G4" s="164" t="s">
        <v>4</v>
      </c>
      <c r="H4" s="75" t="s">
        <v>5</v>
      </c>
      <c r="I4" s="164" t="s">
        <v>6</v>
      </c>
      <c r="J4" s="165" t="s">
        <v>7</v>
      </c>
      <c r="K4" s="166" t="s">
        <v>117</v>
      </c>
      <c r="L4" s="167" t="s">
        <v>118</v>
      </c>
      <c r="M4" s="168" t="s">
        <v>15</v>
      </c>
      <c r="N4" s="169" t="s">
        <v>16</v>
      </c>
      <c r="P4" s="1"/>
      <c r="Q4" s="3"/>
    </row>
    <row r="5" spans="2:17" ht="21" customHeight="1" thickTop="1">
      <c r="B5" s="170">
        <v>1</v>
      </c>
      <c r="C5" s="171"/>
      <c r="D5" s="172"/>
      <c r="E5" s="173"/>
      <c r="F5" s="173"/>
      <c r="G5" s="173"/>
      <c r="H5" s="173"/>
      <c r="I5" s="173"/>
      <c r="J5" s="174"/>
      <c r="K5" s="175">
        <f>ROUNDDOWN(F5*G5*I5*J5,1)</f>
        <v>0</v>
      </c>
      <c r="L5" s="176">
        <f>F5*G5</f>
        <v>0</v>
      </c>
      <c r="M5" s="177"/>
      <c r="N5" s="178"/>
      <c r="O5" s="159"/>
      <c r="Q5" s="4"/>
    </row>
    <row r="6" spans="2:17" ht="21" customHeight="1">
      <c r="B6" s="179">
        <v>2</v>
      </c>
      <c r="C6" s="171"/>
      <c r="D6" s="172"/>
      <c r="E6" s="173"/>
      <c r="F6" s="180"/>
      <c r="G6" s="180"/>
      <c r="H6" s="173"/>
      <c r="I6" s="180"/>
      <c r="J6" s="181"/>
      <c r="K6" s="175">
        <f t="shared" ref="K6:K14" si="0">ROUNDDOWN(F6*G6*I6*J6,1)</f>
        <v>0</v>
      </c>
      <c r="L6" s="176">
        <f t="shared" ref="L6:L14" si="1">F6*G6</f>
        <v>0</v>
      </c>
      <c r="M6" s="177"/>
      <c r="N6" s="182"/>
      <c r="O6" s="159"/>
      <c r="Q6" s="4"/>
    </row>
    <row r="7" spans="2:17" ht="21" customHeight="1">
      <c r="B7" s="170">
        <v>3</v>
      </c>
      <c r="C7" s="171"/>
      <c r="D7" s="172"/>
      <c r="E7" s="173"/>
      <c r="F7" s="173"/>
      <c r="G7" s="173"/>
      <c r="H7" s="173"/>
      <c r="I7" s="173"/>
      <c r="J7" s="174"/>
      <c r="K7" s="175">
        <f t="shared" si="0"/>
        <v>0</v>
      </c>
      <c r="L7" s="176">
        <f t="shared" si="1"/>
        <v>0</v>
      </c>
      <c r="M7" s="177"/>
      <c r="N7" s="182"/>
      <c r="O7" s="159"/>
    </row>
    <row r="8" spans="2:17" ht="21" customHeight="1">
      <c r="B8" s="179">
        <v>4</v>
      </c>
      <c r="C8" s="171"/>
      <c r="D8" s="172"/>
      <c r="E8" s="173"/>
      <c r="F8" s="173"/>
      <c r="G8" s="173"/>
      <c r="H8" s="173"/>
      <c r="I8" s="173"/>
      <c r="J8" s="174"/>
      <c r="K8" s="175">
        <f t="shared" si="0"/>
        <v>0</v>
      </c>
      <c r="L8" s="176">
        <f t="shared" si="1"/>
        <v>0</v>
      </c>
      <c r="M8" s="177"/>
      <c r="N8" s="182"/>
      <c r="O8" s="159"/>
    </row>
    <row r="9" spans="2:17" ht="21" customHeight="1">
      <c r="B9" s="170">
        <v>5</v>
      </c>
      <c r="C9" s="171"/>
      <c r="D9" s="172"/>
      <c r="E9" s="173"/>
      <c r="F9" s="173"/>
      <c r="G9" s="173"/>
      <c r="H9" s="173"/>
      <c r="I9" s="173"/>
      <c r="J9" s="174"/>
      <c r="K9" s="175">
        <f t="shared" si="0"/>
        <v>0</v>
      </c>
      <c r="L9" s="176">
        <f t="shared" si="1"/>
        <v>0</v>
      </c>
      <c r="M9" s="177"/>
      <c r="N9" s="182"/>
      <c r="O9" s="159"/>
    </row>
    <row r="10" spans="2:17" ht="21" customHeight="1">
      <c r="B10" s="179">
        <v>6</v>
      </c>
      <c r="C10" s="171"/>
      <c r="D10" s="172"/>
      <c r="E10" s="173"/>
      <c r="F10" s="173"/>
      <c r="G10" s="173"/>
      <c r="H10" s="173"/>
      <c r="I10" s="173"/>
      <c r="J10" s="174"/>
      <c r="K10" s="175">
        <f t="shared" si="0"/>
        <v>0</v>
      </c>
      <c r="L10" s="176">
        <f t="shared" si="1"/>
        <v>0</v>
      </c>
      <c r="M10" s="177"/>
      <c r="N10" s="182"/>
      <c r="O10" s="159"/>
    </row>
    <row r="11" spans="2:17" ht="21" customHeight="1">
      <c r="B11" s="170">
        <v>7</v>
      </c>
      <c r="C11" s="171"/>
      <c r="D11" s="172"/>
      <c r="E11" s="173"/>
      <c r="F11" s="173"/>
      <c r="G11" s="173"/>
      <c r="H11" s="173"/>
      <c r="I11" s="173"/>
      <c r="J11" s="174"/>
      <c r="K11" s="175">
        <f t="shared" si="0"/>
        <v>0</v>
      </c>
      <c r="L11" s="176">
        <f t="shared" si="1"/>
        <v>0</v>
      </c>
      <c r="M11" s="177"/>
      <c r="N11" s="182"/>
      <c r="O11" s="159"/>
    </row>
    <row r="12" spans="2:17" ht="21" customHeight="1">
      <c r="B12" s="179">
        <v>8</v>
      </c>
      <c r="C12" s="171"/>
      <c r="D12" s="172"/>
      <c r="E12" s="173"/>
      <c r="F12" s="173"/>
      <c r="G12" s="173"/>
      <c r="H12" s="173"/>
      <c r="I12" s="173"/>
      <c r="J12" s="174"/>
      <c r="K12" s="175">
        <f t="shared" si="0"/>
        <v>0</v>
      </c>
      <c r="L12" s="176">
        <f t="shared" si="1"/>
        <v>0</v>
      </c>
      <c r="M12" s="177"/>
      <c r="N12" s="182"/>
      <c r="O12" s="159"/>
    </row>
    <row r="13" spans="2:17" ht="21" customHeight="1">
      <c r="B13" s="170">
        <v>9</v>
      </c>
      <c r="C13" s="171"/>
      <c r="D13" s="172"/>
      <c r="E13" s="173"/>
      <c r="F13" s="173"/>
      <c r="G13" s="173"/>
      <c r="H13" s="173"/>
      <c r="I13" s="173"/>
      <c r="J13" s="174"/>
      <c r="K13" s="183">
        <f t="shared" si="0"/>
        <v>0</v>
      </c>
      <c r="L13" s="184">
        <f t="shared" si="1"/>
        <v>0</v>
      </c>
      <c r="M13" s="177"/>
      <c r="N13" s="182"/>
      <c r="O13" s="159"/>
    </row>
    <row r="14" spans="2:17" ht="21" customHeight="1">
      <c r="B14" s="179">
        <v>10</v>
      </c>
      <c r="C14" s="171"/>
      <c r="D14" s="172"/>
      <c r="E14" s="173"/>
      <c r="F14" s="173"/>
      <c r="G14" s="173"/>
      <c r="H14" s="173"/>
      <c r="I14" s="173"/>
      <c r="J14" s="174"/>
      <c r="K14" s="175">
        <f t="shared" si="0"/>
        <v>0</v>
      </c>
      <c r="L14" s="176">
        <f t="shared" si="1"/>
        <v>0</v>
      </c>
      <c r="M14" s="177"/>
      <c r="N14" s="182"/>
      <c r="O14" s="159"/>
    </row>
    <row r="15" spans="2:17" ht="21" customHeight="1">
      <c r="B15" s="170">
        <v>11</v>
      </c>
      <c r="C15" s="171"/>
      <c r="D15" s="172"/>
      <c r="E15" s="173"/>
      <c r="F15" s="173"/>
      <c r="G15" s="173"/>
      <c r="H15" s="173"/>
      <c r="I15" s="173"/>
      <c r="J15" s="174"/>
      <c r="K15" s="175">
        <f>ROUNDDOWN(F15*G15*I15*J15,1)</f>
        <v>0</v>
      </c>
      <c r="L15" s="176">
        <f>F15*G15</f>
        <v>0</v>
      </c>
      <c r="M15" s="177"/>
      <c r="N15" s="185"/>
      <c r="O15" s="159"/>
      <c r="Q15" s="4"/>
    </row>
    <row r="16" spans="2:17" ht="21" customHeight="1">
      <c r="B16" s="179">
        <v>12</v>
      </c>
      <c r="C16" s="171"/>
      <c r="D16" s="172"/>
      <c r="E16" s="173"/>
      <c r="F16" s="180"/>
      <c r="G16" s="180"/>
      <c r="H16" s="173"/>
      <c r="I16" s="180"/>
      <c r="J16" s="181"/>
      <c r="K16" s="175">
        <f t="shared" ref="K16:K24" si="2">ROUNDDOWN(F16*G16*I16*J16,1)</f>
        <v>0</v>
      </c>
      <c r="L16" s="176">
        <f t="shared" ref="L16:L24" si="3">F16*G16</f>
        <v>0</v>
      </c>
      <c r="M16" s="177"/>
      <c r="N16" s="182"/>
      <c r="O16" s="159"/>
      <c r="Q16" s="4"/>
    </row>
    <row r="17" spans="2:16" ht="21" customHeight="1">
      <c r="B17" s="170">
        <v>13</v>
      </c>
      <c r="C17" s="171"/>
      <c r="D17" s="172"/>
      <c r="E17" s="173"/>
      <c r="F17" s="173"/>
      <c r="G17" s="173"/>
      <c r="H17" s="173"/>
      <c r="I17" s="173"/>
      <c r="J17" s="174"/>
      <c r="K17" s="175">
        <f t="shared" si="2"/>
        <v>0</v>
      </c>
      <c r="L17" s="176">
        <f t="shared" si="3"/>
        <v>0</v>
      </c>
      <c r="M17" s="177"/>
      <c r="N17" s="182"/>
      <c r="O17" s="159"/>
    </row>
    <row r="18" spans="2:16" ht="21" customHeight="1">
      <c r="B18" s="179">
        <v>14</v>
      </c>
      <c r="C18" s="171"/>
      <c r="D18" s="172"/>
      <c r="E18" s="173"/>
      <c r="F18" s="173"/>
      <c r="G18" s="173"/>
      <c r="H18" s="173"/>
      <c r="I18" s="173"/>
      <c r="J18" s="174"/>
      <c r="K18" s="175">
        <f t="shared" si="2"/>
        <v>0</v>
      </c>
      <c r="L18" s="176">
        <f t="shared" si="3"/>
        <v>0</v>
      </c>
      <c r="M18" s="177"/>
      <c r="N18" s="182"/>
      <c r="O18" s="159"/>
    </row>
    <row r="19" spans="2:16" ht="21" customHeight="1">
      <c r="B19" s="170">
        <v>15</v>
      </c>
      <c r="C19" s="171"/>
      <c r="D19" s="172"/>
      <c r="E19" s="173"/>
      <c r="F19" s="173"/>
      <c r="G19" s="173"/>
      <c r="H19" s="173"/>
      <c r="I19" s="173"/>
      <c r="J19" s="174"/>
      <c r="K19" s="175">
        <f t="shared" si="2"/>
        <v>0</v>
      </c>
      <c r="L19" s="176">
        <f t="shared" si="3"/>
        <v>0</v>
      </c>
      <c r="M19" s="177"/>
      <c r="N19" s="182"/>
      <c r="O19" s="159"/>
    </row>
    <row r="20" spans="2:16" ht="21" customHeight="1">
      <c r="B20" s="179">
        <v>16</v>
      </c>
      <c r="C20" s="171"/>
      <c r="D20" s="172"/>
      <c r="E20" s="173"/>
      <c r="F20" s="173"/>
      <c r="G20" s="173"/>
      <c r="H20" s="173"/>
      <c r="I20" s="173"/>
      <c r="J20" s="174"/>
      <c r="K20" s="175">
        <f t="shared" si="2"/>
        <v>0</v>
      </c>
      <c r="L20" s="176">
        <f t="shared" si="3"/>
        <v>0</v>
      </c>
      <c r="M20" s="177"/>
      <c r="N20" s="182"/>
      <c r="O20" s="159"/>
    </row>
    <row r="21" spans="2:16" ht="21" customHeight="1">
      <c r="B21" s="170">
        <v>17</v>
      </c>
      <c r="C21" s="171"/>
      <c r="D21" s="172"/>
      <c r="E21" s="173"/>
      <c r="F21" s="173"/>
      <c r="G21" s="173"/>
      <c r="H21" s="173"/>
      <c r="I21" s="173"/>
      <c r="J21" s="174"/>
      <c r="K21" s="175">
        <f t="shared" si="2"/>
        <v>0</v>
      </c>
      <c r="L21" s="176">
        <f t="shared" si="3"/>
        <v>0</v>
      </c>
      <c r="M21" s="177"/>
      <c r="N21" s="182"/>
      <c r="O21" s="159"/>
    </row>
    <row r="22" spans="2:16" ht="21" customHeight="1">
      <c r="B22" s="179">
        <v>18</v>
      </c>
      <c r="C22" s="171"/>
      <c r="D22" s="172"/>
      <c r="E22" s="173"/>
      <c r="F22" s="173"/>
      <c r="G22" s="173"/>
      <c r="H22" s="173"/>
      <c r="I22" s="173"/>
      <c r="J22" s="174"/>
      <c r="K22" s="175">
        <f t="shared" si="2"/>
        <v>0</v>
      </c>
      <c r="L22" s="176">
        <f t="shared" si="3"/>
        <v>0</v>
      </c>
      <c r="M22" s="177"/>
      <c r="N22" s="182"/>
      <c r="O22" s="159"/>
    </row>
    <row r="23" spans="2:16" ht="21" customHeight="1">
      <c r="B23" s="170">
        <v>19</v>
      </c>
      <c r="C23" s="171"/>
      <c r="D23" s="172"/>
      <c r="E23" s="173"/>
      <c r="F23" s="173"/>
      <c r="G23" s="173"/>
      <c r="H23" s="173"/>
      <c r="I23" s="173"/>
      <c r="J23" s="174"/>
      <c r="K23" s="175">
        <f t="shared" si="2"/>
        <v>0</v>
      </c>
      <c r="L23" s="176">
        <f t="shared" si="3"/>
        <v>0</v>
      </c>
      <c r="M23" s="177"/>
      <c r="N23" s="182"/>
      <c r="O23" s="159"/>
    </row>
    <row r="24" spans="2:16" ht="21" customHeight="1" thickBot="1">
      <c r="B24" s="179">
        <v>20</v>
      </c>
      <c r="C24" s="171"/>
      <c r="D24" s="172"/>
      <c r="E24" s="173"/>
      <c r="F24" s="173"/>
      <c r="G24" s="173"/>
      <c r="H24" s="173"/>
      <c r="I24" s="173"/>
      <c r="J24" s="174"/>
      <c r="K24" s="186">
        <f t="shared" si="2"/>
        <v>0</v>
      </c>
      <c r="L24" s="176">
        <f t="shared" si="3"/>
        <v>0</v>
      </c>
      <c r="M24" s="177"/>
      <c r="N24" s="182"/>
      <c r="O24" s="159"/>
    </row>
    <row r="25" spans="2:16" ht="15.75" customHeight="1" thickBot="1">
      <c r="B25" s="73"/>
      <c r="C25" s="73"/>
      <c r="D25" s="73"/>
      <c r="E25" s="73"/>
      <c r="F25" s="73"/>
      <c r="G25" s="73"/>
      <c r="H25" s="73"/>
      <c r="I25" s="73"/>
      <c r="J25" s="187"/>
      <c r="K25" s="188"/>
      <c r="L25" s="188"/>
      <c r="M25" s="163"/>
      <c r="N25" s="189"/>
      <c r="O25" s="190"/>
    </row>
    <row r="26" spans="2:16" ht="15.75" customHeight="1">
      <c r="B26" s="73"/>
      <c r="C26" s="73"/>
      <c r="D26" s="73"/>
      <c r="E26" s="73"/>
      <c r="F26" s="73"/>
      <c r="G26" s="73"/>
      <c r="H26" s="72"/>
      <c r="I26" s="237" t="s">
        <v>11</v>
      </c>
      <c r="J26" s="238"/>
      <c r="K26" s="191">
        <f>SUM(J5:J24)</f>
        <v>0</v>
      </c>
      <c r="L26" s="192"/>
      <c r="M26" s="72"/>
      <c r="N26" s="189"/>
      <c r="O26" s="190"/>
    </row>
    <row r="27" spans="2:16" ht="15.75" customHeight="1" thickBot="1">
      <c r="B27" s="73"/>
      <c r="C27" s="73"/>
      <c r="D27" s="73"/>
      <c r="E27" s="73"/>
      <c r="F27" s="73"/>
      <c r="G27" s="73"/>
      <c r="H27" s="72"/>
      <c r="I27" s="239" t="s">
        <v>119</v>
      </c>
      <c r="J27" s="240"/>
      <c r="K27" s="193">
        <f>SUM(K5:K24)</f>
        <v>0</v>
      </c>
      <c r="L27" s="194"/>
      <c r="M27" s="72"/>
      <c r="N27" s="189"/>
      <c r="O27" s="190"/>
    </row>
    <row r="28" spans="2:16" ht="15.75" customHeight="1">
      <c r="B28" s="73"/>
      <c r="C28" s="73"/>
      <c r="D28" s="73"/>
      <c r="E28" s="73"/>
      <c r="F28" s="73"/>
      <c r="G28" s="73"/>
      <c r="H28" s="72"/>
      <c r="I28" s="239" t="s">
        <v>120</v>
      </c>
      <c r="J28" s="241"/>
      <c r="K28" s="195">
        <f>SUMIF(E5:E24,"有",K5:K24)</f>
        <v>0</v>
      </c>
      <c r="L28" s="192"/>
      <c r="M28" s="72"/>
      <c r="N28" s="189"/>
      <c r="O28" s="190"/>
    </row>
    <row r="29" spans="2:16" ht="15.75" customHeight="1">
      <c r="B29" s="163"/>
      <c r="C29" s="163"/>
      <c r="D29" s="163"/>
      <c r="E29" s="163"/>
      <c r="F29" s="163"/>
      <c r="G29" s="163"/>
      <c r="H29" s="72"/>
      <c r="I29" s="233" t="s">
        <v>121</v>
      </c>
      <c r="J29" s="234"/>
      <c r="K29" s="196">
        <f>SUMIF(E5:E24,"無",K5:K24)</f>
        <v>0</v>
      </c>
      <c r="L29" s="192"/>
      <c r="M29" s="72"/>
      <c r="N29" s="163"/>
      <c r="O29" s="159"/>
    </row>
    <row r="30" spans="2:16" ht="18" customHeight="1" thickBot="1">
      <c r="B30" s="197" t="s">
        <v>10</v>
      </c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59"/>
    </row>
    <row r="31" spans="2:16" ht="32.25" customHeight="1" thickBot="1">
      <c r="B31" s="164" t="s">
        <v>0</v>
      </c>
      <c r="C31" s="164" t="s">
        <v>1</v>
      </c>
      <c r="D31" s="75" t="s">
        <v>8</v>
      </c>
      <c r="E31" s="164" t="s">
        <v>2</v>
      </c>
      <c r="F31" s="164" t="s">
        <v>3</v>
      </c>
      <c r="G31" s="164" t="s">
        <v>4</v>
      </c>
      <c r="H31" s="75" t="s">
        <v>5</v>
      </c>
      <c r="I31" s="164" t="s">
        <v>6</v>
      </c>
      <c r="J31" s="165" t="s">
        <v>7</v>
      </c>
      <c r="K31" s="166" t="s">
        <v>117</v>
      </c>
      <c r="L31" s="167" t="s">
        <v>122</v>
      </c>
      <c r="M31" s="168" t="s">
        <v>15</v>
      </c>
      <c r="N31" s="169" t="s">
        <v>123</v>
      </c>
      <c r="O31" s="159"/>
      <c r="P31" s="159"/>
    </row>
    <row r="32" spans="2:16" ht="21" customHeight="1" thickTop="1">
      <c r="B32" s="170">
        <v>1</v>
      </c>
      <c r="C32" s="171"/>
      <c r="D32" s="172"/>
      <c r="E32" s="173"/>
      <c r="F32" s="173"/>
      <c r="G32" s="173"/>
      <c r="H32" s="173"/>
      <c r="I32" s="173"/>
      <c r="J32" s="173"/>
      <c r="K32" s="175">
        <f>ROUNDDOWN(F32*G32*I32*J32,1)</f>
        <v>0</v>
      </c>
      <c r="L32" s="198"/>
      <c r="M32" s="177"/>
      <c r="N32" s="199"/>
      <c r="O32" s="159"/>
      <c r="P32" s="159"/>
    </row>
    <row r="33" spans="2:16" ht="21" customHeight="1">
      <c r="B33" s="179">
        <v>2</v>
      </c>
      <c r="C33" s="171"/>
      <c r="D33" s="172"/>
      <c r="E33" s="173"/>
      <c r="F33" s="180"/>
      <c r="G33" s="180"/>
      <c r="H33" s="173"/>
      <c r="I33" s="180"/>
      <c r="J33" s="180"/>
      <c r="K33" s="175"/>
      <c r="L33" s="184"/>
      <c r="M33" s="177"/>
      <c r="N33" s="200"/>
      <c r="O33" s="159"/>
      <c r="P33" s="159"/>
    </row>
    <row r="34" spans="2:16" ht="21" customHeight="1">
      <c r="B34" s="170">
        <v>3</v>
      </c>
      <c r="C34" s="171"/>
      <c r="D34" s="172"/>
      <c r="E34" s="173"/>
      <c r="F34" s="180"/>
      <c r="G34" s="180"/>
      <c r="H34" s="173"/>
      <c r="I34" s="180"/>
      <c r="J34" s="180"/>
      <c r="K34" s="175">
        <f t="shared" ref="K34" si="4">ROUNDDOWN(F34*G34*I34*J34,1)</f>
        <v>0</v>
      </c>
      <c r="L34" s="184"/>
      <c r="M34" s="177"/>
      <c r="N34" s="200"/>
      <c r="O34" s="159"/>
      <c r="P34" s="159"/>
    </row>
    <row r="35" spans="2:16" ht="21" customHeight="1">
      <c r="B35" s="179">
        <v>4</v>
      </c>
      <c r="C35" s="171"/>
      <c r="D35" s="172"/>
      <c r="E35" s="173"/>
      <c r="F35" s="180"/>
      <c r="G35" s="180"/>
      <c r="H35" s="173"/>
      <c r="I35" s="180"/>
      <c r="J35" s="180"/>
      <c r="K35" s="175"/>
      <c r="L35" s="184"/>
      <c r="M35" s="177"/>
      <c r="N35" s="200"/>
      <c r="O35" s="159"/>
      <c r="P35" s="159"/>
    </row>
    <row r="36" spans="2:16" ht="21" customHeight="1">
      <c r="B36" s="170">
        <v>5</v>
      </c>
      <c r="C36" s="171"/>
      <c r="D36" s="172"/>
      <c r="E36" s="173"/>
      <c r="F36" s="180"/>
      <c r="G36" s="180"/>
      <c r="H36" s="173"/>
      <c r="I36" s="180"/>
      <c r="J36" s="180"/>
      <c r="K36" s="183">
        <f t="shared" ref="K36" si="5">ROUNDDOWN(F36*G36*I36*J36,1)</f>
        <v>0</v>
      </c>
      <c r="L36" s="184"/>
      <c r="M36" s="177"/>
      <c r="N36" s="200"/>
      <c r="O36" s="159"/>
      <c r="P36" s="159"/>
    </row>
    <row r="37" spans="2:16" ht="21" customHeight="1">
      <c r="B37" s="179">
        <v>6</v>
      </c>
      <c r="C37" s="171"/>
      <c r="D37" s="172"/>
      <c r="E37" s="173"/>
      <c r="F37" s="173"/>
      <c r="G37" s="173"/>
      <c r="H37" s="173"/>
      <c r="I37" s="173"/>
      <c r="J37" s="173"/>
      <c r="K37" s="175">
        <f>ROUNDDOWN(F37*G37*I37*J37,1)</f>
        <v>0</v>
      </c>
      <c r="L37" s="176"/>
      <c r="M37" s="177"/>
      <c r="N37" s="201"/>
      <c r="O37" s="159"/>
      <c r="P37" s="159"/>
    </row>
    <row r="38" spans="2:16" ht="21" customHeight="1">
      <c r="B38" s="170">
        <v>7</v>
      </c>
      <c r="C38" s="171"/>
      <c r="D38" s="172"/>
      <c r="E38" s="173"/>
      <c r="F38" s="180"/>
      <c r="G38" s="180"/>
      <c r="H38" s="173"/>
      <c r="I38" s="180"/>
      <c r="J38" s="180"/>
      <c r="K38" s="175"/>
      <c r="L38" s="184"/>
      <c r="M38" s="177"/>
      <c r="N38" s="200"/>
      <c r="O38" s="159"/>
      <c r="P38" s="159"/>
    </row>
    <row r="39" spans="2:16" ht="21" customHeight="1">
      <c r="B39" s="179">
        <v>8</v>
      </c>
      <c r="C39" s="171"/>
      <c r="D39" s="172"/>
      <c r="E39" s="173"/>
      <c r="F39" s="180"/>
      <c r="G39" s="180"/>
      <c r="H39" s="173"/>
      <c r="I39" s="180"/>
      <c r="J39" s="180"/>
      <c r="K39" s="175">
        <f t="shared" ref="K39" si="6">ROUNDDOWN(F39*G39*I39*J39,1)</f>
        <v>0</v>
      </c>
      <c r="L39" s="184"/>
      <c r="M39" s="177"/>
      <c r="N39" s="200"/>
      <c r="O39" s="159"/>
      <c r="P39" s="159"/>
    </row>
    <row r="40" spans="2:16" ht="21" customHeight="1">
      <c r="B40" s="170">
        <v>9</v>
      </c>
      <c r="C40" s="171"/>
      <c r="D40" s="172"/>
      <c r="E40" s="173"/>
      <c r="F40" s="180"/>
      <c r="G40" s="180"/>
      <c r="H40" s="173"/>
      <c r="I40" s="180"/>
      <c r="J40" s="180"/>
      <c r="K40" s="175"/>
      <c r="L40" s="184"/>
      <c r="M40" s="177"/>
      <c r="N40" s="200"/>
      <c r="O40" s="159"/>
      <c r="P40" s="159"/>
    </row>
    <row r="41" spans="2:16" ht="21" customHeight="1" thickBot="1">
      <c r="B41" s="179">
        <v>10</v>
      </c>
      <c r="C41" s="171"/>
      <c r="D41" s="172"/>
      <c r="E41" s="173"/>
      <c r="F41" s="180"/>
      <c r="G41" s="180"/>
      <c r="H41" s="173"/>
      <c r="I41" s="180"/>
      <c r="J41" s="180"/>
      <c r="K41" s="186">
        <f t="shared" ref="K41" si="7">ROUNDDOWN(F41*G41*I41*J41,1)</f>
        <v>0</v>
      </c>
      <c r="L41" s="184"/>
      <c r="M41" s="177"/>
      <c r="N41" s="200"/>
      <c r="O41" s="159"/>
      <c r="P41" s="159"/>
    </row>
    <row r="42" spans="2:16" ht="13.5" customHeight="1">
      <c r="B42" s="3"/>
      <c r="C42" s="3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</row>
    <row r="43" spans="2:16">
      <c r="B43" s="3"/>
      <c r="C43" s="3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</row>
    <row r="44" spans="2:16">
      <c r="B44" s="3"/>
      <c r="C44" s="3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</row>
    <row r="45" spans="2:16">
      <c r="B45" s="3"/>
      <c r="C45" s="3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</row>
    <row r="46" spans="2:16">
      <c r="B46" s="3"/>
      <c r="C46" s="3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</row>
    <row r="47" spans="2:16">
      <c r="B47" s="3"/>
      <c r="C47" s="3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</row>
    <row r="48" spans="2:16">
      <c r="B48" s="3"/>
      <c r="C48" s="3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</row>
    <row r="49" spans="2:15">
      <c r="B49" s="3"/>
      <c r="C49" s="3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</row>
    <row r="50" spans="2:15"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</row>
    <row r="51" spans="2:15"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</row>
    <row r="52" spans="2:15"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</row>
    <row r="53" spans="2:15"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</row>
    <row r="54" spans="2:15"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</row>
  </sheetData>
  <sheetProtection algorithmName="SHA-512" hashValue="DxTZf5udBqqAkQzTfLx6jA7JnW3oaGMGunQCdcel+ib1Zn178o8hNeDSoKHhg2rZ41kxBhwP7mgH6JpJ4OsYCg==" saltValue="BAlROHoXHbtfYoqy5mITrQ==" spinCount="100000" sheet="1" objects="1" scenarios="1"/>
  <mergeCells count="6">
    <mergeCell ref="I29:J29"/>
    <mergeCell ref="E1:F1"/>
    <mergeCell ref="G1:K1"/>
    <mergeCell ref="I26:J26"/>
    <mergeCell ref="I27:J27"/>
    <mergeCell ref="I28:J28"/>
  </mergeCells>
  <phoneticPr fontId="5"/>
  <conditionalFormatting sqref="H5:H14">
    <cfRule type="expression" dxfId="5" priority="6">
      <formula>NOT(OR(C5="広告旗（のぼり）",C5="広告幕・広告網",C5="アーチ",C5="アドバルーン"))</formula>
    </cfRule>
  </conditionalFormatting>
  <conditionalFormatting sqref="H32:H36">
    <cfRule type="expression" dxfId="4" priority="5">
      <formula>NOT(OR(C32="広告旗（のぼり）",C32="広告幕・広告網",C32="アーチ",C32="アドバルーン"))</formula>
    </cfRule>
  </conditionalFormatting>
  <conditionalFormatting sqref="E5:E14">
    <cfRule type="expression" dxfId="3" priority="4">
      <formula>E5="有"</formula>
    </cfRule>
  </conditionalFormatting>
  <conditionalFormatting sqref="H15:H24">
    <cfRule type="expression" dxfId="2" priority="3">
      <formula>NOT(OR(C15="広告旗（のぼり）",C15="広告幕・広告網",C15="アーチ",C15="アドバルーン"))</formula>
    </cfRule>
  </conditionalFormatting>
  <conditionalFormatting sqref="E15:E24">
    <cfRule type="expression" dxfId="1" priority="2">
      <formula>E15="有"</formula>
    </cfRule>
  </conditionalFormatting>
  <conditionalFormatting sqref="H37:H41">
    <cfRule type="expression" dxfId="0" priority="1">
      <formula>NOT(OR(C37="広告旗（のぼり）",C37="広告幕・広告網",C37="アーチ",C37="アドバルーン"))</formula>
    </cfRule>
  </conditionalFormatting>
  <dataValidations count="7">
    <dataValidation type="list" allowBlank="1" showInputMessage="1" showErrorMessage="1" sqref="M5:M24 M32:M41" xr:uid="{823AD4A3-30EF-4B15-B88D-4F4B9B1D6A07}">
      <formula1>"東,西,南,北,東・西,北・南"</formula1>
    </dataValidation>
    <dataValidation type="custom" allowBlank="1" showInputMessage="1" showErrorMessage="1" sqref="H5:H24 H32:H41" xr:uid="{33F608D0-CEC4-475A-BC63-23F86EDFA294}">
      <formula1>OR(C5="広告旗（のぼり）",C5="広告幕・広告網",C5="アドバルーン")</formula1>
    </dataValidation>
    <dataValidation type="list" allowBlank="1" showInputMessage="1" showErrorMessage="1" sqref="N32:N41" xr:uid="{2944B72B-057F-4BED-91FA-628E668E94B3}">
      <formula1>"管理用広告物,自家用広告物,案内広告,その他"</formula1>
    </dataValidation>
    <dataValidation type="list" allowBlank="1" showInputMessage="1" showErrorMessage="1" sqref="C5:C24 C32:C41" xr:uid="{E415EBD4-22F2-408A-A2AC-9CFA5DCF2F4F}">
      <formula1>"広告旗（のぼり）,立看板,はり紙,はり札,広告幕・広告網,アドバルーン"</formula1>
    </dataValidation>
    <dataValidation type="list" allowBlank="1" showInputMessage="1" showErrorMessage="1" sqref="E5:E24 E32:E41" xr:uid="{E86F259A-4AE6-4C6C-A690-F355EDB79204}">
      <formula1>"有,無"</formula1>
    </dataValidation>
    <dataValidation type="list" allowBlank="1" showInputMessage="1" showErrorMessage="1" sqref="N2" xr:uid="{C64B5255-3EF6-4987-9B9C-F7CEE6D092E2}">
      <formula1>"第1種低層住居専用地域,第2種低層住居専用地域,第1種中高層住居専用地域,第1種住居地域,第2種住居地域,準住居地域,近隣商業地域,商業地域,準工業地域,工業地域,市街化調整区域"</formula1>
    </dataValidation>
    <dataValidation type="list" allowBlank="1" showInputMessage="1" showErrorMessage="1" sqref="N1" xr:uid="{98B8F0D9-7E20-4662-B179-936AD17A4085}">
      <formula1>"5条1項許可地域,5条2項許可区域,3条1禁止地域等（展望不能により適用除外のため5条1項許可地域"</formula1>
    </dataValidation>
  </dataValidations>
  <pageMargins left="0.51" right="0.28000000000000003" top="0.55118110236220474" bottom="0.55118110236220474" header="0.31496062992125984" footer="0.31496062992125984"/>
  <pageSetup paperSize="9" scale="6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F78F-189E-4E92-AFF3-F754BF24D387}">
  <sheetPr codeName="Sheet10">
    <tabColor rgb="FFFFFFD9"/>
  </sheetPr>
  <dimension ref="A1:I30"/>
  <sheetViews>
    <sheetView view="pageBreakPreview" zoomScale="80" zoomScaleNormal="100" zoomScaleSheetLayoutView="80" workbookViewId="0">
      <selection activeCell="F4" sqref="F4"/>
    </sheetView>
  </sheetViews>
  <sheetFormatPr defaultColWidth="9" defaultRowHeight="18.75"/>
  <cols>
    <col min="1" max="1" width="21.25" style="1" customWidth="1"/>
    <col min="2" max="2" width="10.125" style="1" customWidth="1"/>
    <col min="3" max="3" width="16.5" style="1" customWidth="1"/>
    <col min="4" max="4" width="8.375" style="1" customWidth="1"/>
    <col min="5" max="5" width="10.5" style="1" customWidth="1"/>
    <col min="6" max="6" width="8.625" style="1" customWidth="1"/>
    <col min="7" max="7" width="12.5" style="1" customWidth="1"/>
    <col min="8" max="16384" width="9" style="1"/>
  </cols>
  <sheetData>
    <row r="1" spans="1:9" ht="19.149999999999999" customHeight="1">
      <c r="A1" s="43" t="s">
        <v>40</v>
      </c>
      <c r="B1" s="55"/>
      <c r="C1" s="55"/>
      <c r="D1" s="55"/>
      <c r="E1" s="56"/>
      <c r="F1" s="56"/>
      <c r="G1" s="56"/>
    </row>
    <row r="2" spans="1:9" ht="24.75" customHeight="1">
      <c r="A2" s="242" t="s">
        <v>41</v>
      </c>
      <c r="B2" s="243"/>
      <c r="C2" s="243"/>
      <c r="D2" s="243"/>
      <c r="E2" s="243"/>
      <c r="F2" s="243"/>
      <c r="G2" s="244"/>
    </row>
    <row r="3" spans="1:9" ht="25.15" customHeight="1">
      <c r="A3" s="57"/>
      <c r="B3" s="147"/>
      <c r="C3" s="147"/>
      <c r="D3" s="148"/>
      <c r="E3" s="149"/>
      <c r="F3" s="263" t="str">
        <f>IF(【入力シート】申請内容!E3="","　年　　月　　日",【入力シート】申請内容!E3)</f>
        <v>　年　　月　　日</v>
      </c>
      <c r="G3" s="264"/>
    </row>
    <row r="4" spans="1:9" ht="18.75" customHeight="1">
      <c r="A4" s="139" t="s">
        <v>42</v>
      </c>
      <c r="B4" s="147"/>
      <c r="C4" s="147"/>
      <c r="D4" s="147"/>
      <c r="E4" s="149"/>
      <c r="F4" s="149"/>
      <c r="G4" s="58"/>
    </row>
    <row r="5" spans="1:9" ht="19.899999999999999" customHeight="1">
      <c r="A5" s="59"/>
      <c r="B5" s="149"/>
      <c r="C5" s="150" t="s">
        <v>22</v>
      </c>
      <c r="D5" s="151" t="s">
        <v>43</v>
      </c>
      <c r="E5" s="152" t="str">
        <f>"〒"&amp;【入力シート】申請内容!E4</f>
        <v>〒</v>
      </c>
      <c r="F5" s="147"/>
      <c r="G5" s="60"/>
      <c r="H5" s="2"/>
      <c r="I5" s="2" t="s">
        <v>44</v>
      </c>
    </row>
    <row r="6" spans="1:9" ht="21.6" customHeight="1">
      <c r="A6" s="59"/>
      <c r="B6" s="149"/>
      <c r="C6" s="153"/>
      <c r="D6" s="151"/>
      <c r="E6" s="271" t="str">
        <f>IF(【入力シート】申請内容!E5="","",【入力シート】申請内容!E5)</f>
        <v/>
      </c>
      <c r="F6" s="271"/>
      <c r="G6" s="272"/>
      <c r="H6" s="2"/>
      <c r="I6" s="2"/>
    </row>
    <row r="7" spans="1:9" ht="21.6" customHeight="1">
      <c r="A7" s="59"/>
      <c r="B7" s="149"/>
      <c r="C7" s="153"/>
      <c r="D7" s="151"/>
      <c r="E7" s="271"/>
      <c r="F7" s="271"/>
      <c r="G7" s="272"/>
      <c r="H7" s="2"/>
      <c r="I7" s="2"/>
    </row>
    <row r="8" spans="1:9" ht="21" customHeight="1">
      <c r="A8" s="59"/>
      <c r="B8" s="149"/>
      <c r="C8" s="153"/>
      <c r="D8" s="147" t="s">
        <v>45</v>
      </c>
      <c r="E8" s="154" t="str">
        <f>IF(【入力シート】申請内容!E6="","",【入力シート】申請内容!E6)</f>
        <v/>
      </c>
      <c r="F8" s="149"/>
      <c r="G8" s="60"/>
      <c r="H8" s="2"/>
      <c r="I8" s="2"/>
    </row>
    <row r="9" spans="1:9" ht="21" customHeight="1">
      <c r="A9" s="59"/>
      <c r="B9" s="149"/>
      <c r="C9" s="153"/>
      <c r="D9" s="151"/>
      <c r="E9" s="154" t="str">
        <f>IF(【入力シート】申請内容!E7="","",【入力シート】申請内容!E7)</f>
        <v/>
      </c>
      <c r="F9" s="149"/>
      <c r="G9" s="60"/>
      <c r="H9" s="2"/>
      <c r="I9" s="2"/>
    </row>
    <row r="10" spans="1:9" ht="22.15" customHeight="1">
      <c r="A10" s="59"/>
      <c r="B10" s="149"/>
      <c r="C10" s="153"/>
      <c r="D10" s="147" t="s">
        <v>46</v>
      </c>
      <c r="E10" s="154" t="str">
        <f>IF(【入力シート】申請内容!E8="","",【入力シート】申請内容!E8)</f>
        <v/>
      </c>
      <c r="F10" s="147"/>
      <c r="G10" s="60"/>
      <c r="H10" s="2"/>
      <c r="I10" s="2"/>
    </row>
    <row r="11" spans="1:9" ht="43.15" customHeight="1">
      <c r="A11" s="265" t="s">
        <v>47</v>
      </c>
      <c r="B11" s="138" t="s">
        <v>48</v>
      </c>
      <c r="C11" s="86" t="str">
        <f>IF(【入力シート】申請内容!E10="","",【入力シート】申請内容!E10)</f>
        <v/>
      </c>
      <c r="D11" s="138" t="s">
        <v>49</v>
      </c>
      <c r="E11" s="141" t="str">
        <f>IF(【入力シート】申請内容!E11="","",【入力シート】申請内容!E11)</f>
        <v/>
      </c>
      <c r="F11" s="144" t="s">
        <v>50</v>
      </c>
      <c r="G11" s="130" t="str">
        <f>IF(【入力シート】申請内容!E12="","",【入力シート】申請内容!E12)</f>
        <v/>
      </c>
      <c r="H11" s="2"/>
    </row>
    <row r="12" spans="1:9" ht="23.45" customHeight="1">
      <c r="A12" s="266"/>
      <c r="B12" s="268" t="s">
        <v>51</v>
      </c>
      <c r="C12" s="269" t="str">
        <f>IF(【入力シート】申請内容!E13="","",【入力シート】申請内容!E13)</f>
        <v/>
      </c>
      <c r="D12" s="270" t="s">
        <v>52</v>
      </c>
      <c r="E12" s="131" t="str">
        <f>IF(【入力シート】申請内容!E14="","掲出物件一覧表のとおり","縦　"&amp;【入力シート】申請内容!E14&amp;"m")</f>
        <v>掲出物件一覧表のとおり</v>
      </c>
      <c r="F12" s="132"/>
      <c r="G12" s="133"/>
    </row>
    <row r="13" spans="1:9" ht="23.45" customHeight="1">
      <c r="A13" s="267"/>
      <c r="B13" s="268"/>
      <c r="C13" s="269"/>
      <c r="D13" s="270"/>
      <c r="E13" s="135" t="str">
        <f>IF(【入力シート】申請内容!E15="","","横　"&amp;【入力シート】申請内容!E15&amp;"m")</f>
        <v/>
      </c>
      <c r="F13" s="136" t="str">
        <f>IF(【入力シート】申請内容!E16="","","高さ　"&amp;【入力シート】申請内容!E16&amp;"m")</f>
        <v/>
      </c>
      <c r="G13" s="134"/>
    </row>
    <row r="14" spans="1:9" ht="38.25" customHeight="1">
      <c r="A14" s="138" t="s">
        <v>28</v>
      </c>
      <c r="B14" s="251" t="str">
        <f>IF(【入力シート】申請内容!E17="","",【入力シート】申請内容!E17)</f>
        <v/>
      </c>
      <c r="C14" s="252"/>
      <c r="D14" s="252"/>
      <c r="E14" s="253"/>
      <c r="F14" s="253"/>
      <c r="G14" s="254"/>
    </row>
    <row r="15" spans="1:9" ht="37.9" customHeight="1">
      <c r="A15" s="138" t="s">
        <v>29</v>
      </c>
      <c r="B15" s="255" t="str">
        <f>IF(【入力シート】申請内容!E18="","",【入力シート】申請内容!E18)</f>
        <v/>
      </c>
      <c r="C15" s="256"/>
      <c r="D15" s="257" t="str">
        <f>IF(【入力シート】申請内容!E19="","",【入力シート】申請内容!E19)</f>
        <v/>
      </c>
      <c r="E15" s="257"/>
      <c r="F15" s="257"/>
      <c r="G15" s="258"/>
    </row>
    <row r="16" spans="1:9" ht="40.9" customHeight="1">
      <c r="A16" s="137" t="s">
        <v>104</v>
      </c>
      <c r="B16" s="137" t="s">
        <v>31</v>
      </c>
      <c r="C16" s="261" t="str">
        <f>IF(【入力シート】申請内容!E20="","",【入力シート】申請内容!E20)</f>
        <v/>
      </c>
      <c r="D16" s="262"/>
      <c r="E16" s="138" t="s">
        <v>32</v>
      </c>
      <c r="F16" s="252" t="str">
        <f>IF(【入力シート】申請内容!E21="","",【入力シート】申請内容!E21)</f>
        <v/>
      </c>
      <c r="G16" s="260"/>
    </row>
    <row r="17" spans="1:7" ht="34.15" customHeight="1">
      <c r="A17" s="137" t="s">
        <v>33</v>
      </c>
      <c r="B17" s="255" t="str">
        <f>IF(【入力シート】申請内容!E22="","",【入力シート】申請内容!E22)</f>
        <v/>
      </c>
      <c r="C17" s="256"/>
      <c r="D17" s="257" t="str">
        <f>IF(【入力シート】申請内容!E23="","",【入力シート】申請内容!E23)</f>
        <v/>
      </c>
      <c r="E17" s="257"/>
      <c r="F17" s="257"/>
      <c r="G17" s="259"/>
    </row>
    <row r="18" spans="1:7" ht="37.9" customHeight="1">
      <c r="A18" s="245" t="s">
        <v>34</v>
      </c>
      <c r="B18" s="137" t="s">
        <v>101</v>
      </c>
      <c r="C18" s="142" t="str">
        <f>IF(【入力シート】申請内容!E24="申請者と同じ","申請者と同じ",【入力シート】申請内容!E25)&amp;""</f>
        <v/>
      </c>
      <c r="D18" s="45"/>
      <c r="E18" s="45"/>
      <c r="F18" s="46"/>
      <c r="G18" s="61"/>
    </row>
    <row r="19" spans="1:7" ht="28.5" customHeight="1">
      <c r="A19" s="246"/>
      <c r="B19" s="248" t="s">
        <v>35</v>
      </c>
      <c r="C19" s="47" t="str">
        <f>IF(【入力シート】申請内容!E24="申請者と同じ","","〒"&amp;【入力シート】申請内容!E26)</f>
        <v>〒</v>
      </c>
      <c r="D19" s="48"/>
      <c r="E19" s="48"/>
      <c r="F19" s="49"/>
      <c r="G19" s="62"/>
    </row>
    <row r="20" spans="1:7" ht="28.5" customHeight="1">
      <c r="A20" s="246"/>
      <c r="B20" s="249"/>
      <c r="C20" s="50" t="str">
        <f>IF(【入力シート】申請内容!E24="申請者と同じ","",【入力シート】申請内容!E27)&amp;""</f>
        <v/>
      </c>
      <c r="D20" s="155"/>
      <c r="E20" s="155"/>
      <c r="F20" s="156"/>
      <c r="G20" s="58"/>
    </row>
    <row r="21" spans="1:7" ht="21" customHeight="1">
      <c r="A21" s="247"/>
      <c r="B21" s="250"/>
      <c r="C21" s="140"/>
      <c r="D21" s="51"/>
      <c r="E21" s="52" t="s">
        <v>69</v>
      </c>
      <c r="F21" s="143" t="str">
        <f>IF(【入力シート】申請内容!E24="申請者と同じ","",【入力シート】申請内容!E28)&amp;""</f>
        <v/>
      </c>
      <c r="G21" s="63"/>
    </row>
    <row r="22" spans="1:7" ht="37.9" customHeight="1">
      <c r="A22" s="140" t="s">
        <v>53</v>
      </c>
      <c r="B22" s="276"/>
      <c r="C22" s="277"/>
      <c r="D22" s="51" t="s">
        <v>54</v>
      </c>
      <c r="E22" s="278"/>
      <c r="F22" s="279"/>
      <c r="G22" s="280"/>
    </row>
    <row r="23" spans="1:7" ht="24.6" customHeight="1">
      <c r="A23" s="64" t="s">
        <v>44</v>
      </c>
      <c r="B23" s="157"/>
      <c r="C23" s="157"/>
      <c r="D23" s="157"/>
      <c r="E23" s="157"/>
      <c r="F23" s="148"/>
      <c r="G23" s="68" t="s">
        <v>102</v>
      </c>
    </row>
    <row r="24" spans="1:7" ht="19.5">
      <c r="A24" s="64"/>
      <c r="B24" s="157"/>
      <c r="C24" s="157"/>
      <c r="D24" s="157"/>
      <c r="E24" s="157"/>
      <c r="F24" s="157"/>
      <c r="G24" s="54" t="s">
        <v>103</v>
      </c>
    </row>
    <row r="25" spans="1:7" ht="20.25" customHeight="1">
      <c r="A25" s="53" t="s">
        <v>55</v>
      </c>
      <c r="B25" s="158"/>
      <c r="C25" s="158"/>
      <c r="D25" s="158"/>
      <c r="E25" s="158"/>
      <c r="F25" s="158"/>
      <c r="G25" s="65"/>
    </row>
    <row r="26" spans="1:7" ht="20.25" customHeight="1">
      <c r="A26" s="53"/>
      <c r="B26" s="158"/>
      <c r="C26" s="158"/>
      <c r="D26" s="158" t="s">
        <v>100</v>
      </c>
      <c r="E26" s="158"/>
      <c r="F26" s="158"/>
      <c r="G26" s="65"/>
    </row>
    <row r="27" spans="1:7" ht="17.45" customHeight="1">
      <c r="A27" s="53"/>
      <c r="B27" s="158"/>
      <c r="C27" s="158"/>
      <c r="D27" s="158"/>
      <c r="E27" s="158"/>
      <c r="F27" s="158"/>
      <c r="G27" s="65"/>
    </row>
    <row r="28" spans="1:7" ht="20.25" customHeight="1">
      <c r="A28" s="139" t="s">
        <v>56</v>
      </c>
      <c r="B28" s="273" t="str">
        <f>B15</f>
        <v/>
      </c>
      <c r="C28" s="273"/>
      <c r="D28" s="274" t="str">
        <f>D15</f>
        <v/>
      </c>
      <c r="E28" s="275"/>
      <c r="F28" s="275"/>
      <c r="G28" s="66"/>
    </row>
    <row r="29" spans="1:7" ht="20.25" customHeight="1">
      <c r="A29" s="139" t="s">
        <v>57</v>
      </c>
      <c r="B29" s="158" t="s">
        <v>58</v>
      </c>
      <c r="C29" s="158"/>
      <c r="D29" s="158"/>
      <c r="E29" s="158"/>
      <c r="F29" s="158"/>
      <c r="G29" s="65"/>
    </row>
    <row r="30" spans="1:7" ht="10.9" customHeight="1">
      <c r="A30" s="67"/>
      <c r="B30" s="7"/>
      <c r="C30" s="7"/>
      <c r="D30" s="7"/>
      <c r="E30" s="7"/>
      <c r="F30" s="7"/>
      <c r="G30" s="13"/>
    </row>
  </sheetData>
  <sheetProtection algorithmName="SHA-512" hashValue="I+EUbcLSoOKQFY+awfeLdi8B15GDxEvT5PGVfN9Z8uN6ilDfIdc7GhAQSoevCAuC+tB9bsaZZ2on22vC4HOLqQ==" saltValue="ip0CQVzgkzsM11yrvonKAw==" spinCount="100000" sheet="1" selectLockedCells="1" selectUnlockedCells="1"/>
  <mergeCells count="20">
    <mergeCell ref="B28:C28"/>
    <mergeCell ref="D28:F28"/>
    <mergeCell ref="B22:C22"/>
    <mergeCell ref="E22:G22"/>
    <mergeCell ref="A2:G2"/>
    <mergeCell ref="A18:A21"/>
    <mergeCell ref="B19:B21"/>
    <mergeCell ref="B14:G14"/>
    <mergeCell ref="B15:C15"/>
    <mergeCell ref="D15:G15"/>
    <mergeCell ref="B17:C17"/>
    <mergeCell ref="D17:G17"/>
    <mergeCell ref="F16:G16"/>
    <mergeCell ref="C16:D16"/>
    <mergeCell ref="F3:G3"/>
    <mergeCell ref="A11:A13"/>
    <mergeCell ref="B12:B13"/>
    <mergeCell ref="C12:C13"/>
    <mergeCell ref="D12:D13"/>
    <mergeCell ref="E6:G7"/>
  </mergeCells>
  <phoneticPr fontId="5"/>
  <pageMargins left="0.43307086614173229" right="0.27559055118110237" top="0.41" bottom="0.34" header="0.31496062992125984" footer="0.2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【入力シート】申請内容</vt:lpstr>
      <vt:lpstr>【入力シート】掲出物件一覧表</vt:lpstr>
      <vt:lpstr>【入力シート】掲出物件一覧表 (簡易な広告物等の場合)</vt:lpstr>
      <vt:lpstr>許可申請書</vt:lpstr>
      <vt:lpstr>【入力シート】掲出物件一覧表!Print_Area</vt:lpstr>
      <vt:lpstr>'【入力シート】掲出物件一覧表 (簡易な広告物等の場合)'!Print_Area</vt:lpstr>
      <vt:lpstr>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 洋子</dc:creator>
  <cp:lastModifiedBy>日進市</cp:lastModifiedBy>
  <cp:lastPrinted>2026-05-27T00:47:03Z</cp:lastPrinted>
  <dcterms:created xsi:type="dcterms:W3CDTF">2020-10-20T02:40:38Z</dcterms:created>
  <dcterms:modified xsi:type="dcterms:W3CDTF">2026-05-27T00:47:32Z</dcterms:modified>
</cp:coreProperties>
</file>