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nis-server\都市計画課\1-計画係\【都㉘】屋外広告物\★業務効率化、電子申請導入\★日進市電子申請様式および処理用ファイル\"/>
    </mc:Choice>
  </mc:AlternateContent>
  <xr:revisionPtr revIDLastSave="0" documentId="13_ncr:1_{C0B1B7B5-4D88-4444-86BA-DD3C84C93CA6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【入力シート】申請内容" sheetId="10" r:id="rId1"/>
    <sheet name="【入力シート】掲出物件一覧表" sheetId="13" r:id="rId2"/>
    <sheet name="【入力シート】掲出物件一覧表 (簡易な広告物等の場合)" sheetId="14" r:id="rId3"/>
    <sheet name="許可申請書" sheetId="11" r:id="rId4"/>
  </sheets>
  <externalReferences>
    <externalReference r:id="rId5"/>
  </externalReferences>
  <definedNames>
    <definedName name="_xlnm._FilterDatabase" localSheetId="2" hidden="1">'【入力シート】掲出物件一覧表 (簡易な広告物等の場合)'!$B$1:$O$14</definedName>
    <definedName name="a">#REF!</definedName>
    <definedName name="_xlnm.Print_Area" localSheetId="1">【入力シート】掲出物件一覧表!$A$1:$N$42</definedName>
    <definedName name="_xlnm.Print_Area" localSheetId="2">'【入力シート】掲出物件一覧表 (簡易な広告物等の場合)'!$A$1:$O$42</definedName>
    <definedName name="_xlnm.Print_Area" localSheetId="3">許可申請書!$A$1:$H$30</definedName>
    <definedName name="あ">#REF!</definedName>
    <definedName name="はま寿司">[1]三井住友銀行!$D$19:$D$20</definedName>
    <definedName name="種別" localSheetId="1">#REF!</definedName>
    <definedName name="種別" localSheetId="2">#REF!</definedName>
    <definedName name="種別">#REF!</definedName>
    <definedName name="電飾の有無" localSheetId="2">#REF!</definedName>
    <definedName name="電飾の有無">#REF!</definedName>
    <definedName name="半期打ち出し" localSheetId="1">#REF!</definedName>
    <definedName name="半期打ち出し" localSheetId="2">#REF!</definedName>
    <definedName name="半期打ち出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4" l="1"/>
  <c r="G1" i="14"/>
  <c r="F1" i="13" l="1"/>
  <c r="I41" i="14"/>
  <c r="L41" i="14" s="1"/>
  <c r="I40" i="14"/>
  <c r="L40" i="14" s="1"/>
  <c r="I39" i="14"/>
  <c r="L39" i="14" s="1"/>
  <c r="I38" i="14"/>
  <c r="L38" i="14" s="1"/>
  <c r="I37" i="14"/>
  <c r="L37" i="14" s="1"/>
  <c r="I36" i="14"/>
  <c r="L36" i="14" s="1"/>
  <c r="I35" i="14"/>
  <c r="L35" i="14" s="1"/>
  <c r="I34" i="14"/>
  <c r="L34" i="14" s="1"/>
  <c r="I33" i="14"/>
  <c r="L33" i="14" s="1"/>
  <c r="I32" i="14"/>
  <c r="L32" i="14" s="1"/>
  <c r="L29" i="14"/>
  <c r="L28" i="14"/>
  <c r="L26" i="14"/>
  <c r="I24" i="14"/>
  <c r="L24" i="14" s="1"/>
  <c r="I23" i="14"/>
  <c r="L23" i="14" s="1"/>
  <c r="I22" i="14"/>
  <c r="L22" i="14" s="1"/>
  <c r="I21" i="14"/>
  <c r="L21" i="14" s="1"/>
  <c r="I20" i="14"/>
  <c r="L20" i="14" s="1"/>
  <c r="I19" i="14"/>
  <c r="L19" i="14" s="1"/>
  <c r="I18" i="14"/>
  <c r="L18" i="14" s="1"/>
  <c r="I17" i="14"/>
  <c r="L17" i="14" s="1"/>
  <c r="I16" i="14"/>
  <c r="L16" i="14" s="1"/>
  <c r="I15" i="14"/>
  <c r="L15" i="14" s="1"/>
  <c r="I14" i="14"/>
  <c r="L14" i="14" s="1"/>
  <c r="I13" i="14"/>
  <c r="L13" i="14" s="1"/>
  <c r="I12" i="14"/>
  <c r="L12" i="14" s="1"/>
  <c r="I11" i="14"/>
  <c r="L11" i="14" s="1"/>
  <c r="I10" i="14"/>
  <c r="L10" i="14" s="1"/>
  <c r="L9" i="14"/>
  <c r="I8" i="14"/>
  <c r="L8" i="14" s="1"/>
  <c r="I7" i="14"/>
  <c r="L7" i="14" s="1"/>
  <c r="I6" i="14"/>
  <c r="L6" i="14" s="1"/>
  <c r="I5" i="14"/>
  <c r="L5" i="14" s="1"/>
  <c r="K33" i="13"/>
  <c r="K34" i="13"/>
  <c r="K35" i="13"/>
  <c r="H33" i="13"/>
  <c r="H34" i="13"/>
  <c r="H35" i="13"/>
  <c r="K5" i="13"/>
  <c r="K6" i="13"/>
  <c r="K7" i="13"/>
  <c r="K8" i="13"/>
  <c r="K9" i="13"/>
  <c r="K10" i="13"/>
  <c r="K11" i="13"/>
  <c r="K12" i="13"/>
  <c r="K13" i="13"/>
  <c r="K14" i="13"/>
  <c r="H5" i="13"/>
  <c r="H6" i="13"/>
  <c r="H7" i="13"/>
  <c r="H8" i="13"/>
  <c r="H9" i="13"/>
  <c r="H10" i="13"/>
  <c r="H11" i="13"/>
  <c r="H12" i="13"/>
  <c r="H13" i="13"/>
  <c r="H14" i="13"/>
  <c r="H42" i="13"/>
  <c r="K42" i="13" s="1"/>
  <c r="H41" i="13"/>
  <c r="K41" i="13" s="1"/>
  <c r="H40" i="13"/>
  <c r="K40" i="13" s="1"/>
  <c r="H39" i="13"/>
  <c r="K39" i="13" s="1"/>
  <c r="H38" i="13"/>
  <c r="K38" i="13" s="1"/>
  <c r="H37" i="13"/>
  <c r="K37" i="13" s="1"/>
  <c r="H36" i="13"/>
  <c r="K36" i="13" s="1"/>
  <c r="K30" i="13"/>
  <c r="K29" i="13"/>
  <c r="K27" i="13"/>
  <c r="H24" i="13"/>
  <c r="K24" i="13" s="1"/>
  <c r="H23" i="13"/>
  <c r="K23" i="13" s="1"/>
  <c r="H22" i="13"/>
  <c r="K22" i="13" s="1"/>
  <c r="H21" i="13"/>
  <c r="K21" i="13" s="1"/>
  <c r="H20" i="13"/>
  <c r="K20" i="13" s="1"/>
  <c r="H19" i="13"/>
  <c r="K19" i="13" s="1"/>
  <c r="H18" i="13"/>
  <c r="K18" i="13" s="1"/>
  <c r="H17" i="13"/>
  <c r="K17" i="13" s="1"/>
  <c r="H16" i="13"/>
  <c r="K16" i="13" s="1"/>
  <c r="H15" i="13"/>
  <c r="K15" i="13" s="1"/>
  <c r="L27" i="14" l="1"/>
  <c r="K28" i="13"/>
  <c r="G3" i="11" l="1"/>
  <c r="G21" i="11"/>
  <c r="D20" i="11"/>
  <c r="D19" i="11"/>
  <c r="D18" i="11"/>
  <c r="E17" i="11"/>
  <c r="C17" i="11"/>
  <c r="F16" i="11"/>
  <c r="C16" i="11"/>
  <c r="E15" i="11"/>
  <c r="E28" i="11" s="1"/>
  <c r="C15" i="11"/>
  <c r="C28" i="11" s="1"/>
  <c r="C14" i="11"/>
  <c r="F12" i="11"/>
  <c r="D12" i="11"/>
  <c r="H11" i="11"/>
  <c r="F11" i="11"/>
  <c r="D11" i="11"/>
  <c r="F10" i="11"/>
  <c r="F9" i="11"/>
  <c r="F8" i="11"/>
  <c r="F6" i="11"/>
  <c r="F5" i="11"/>
  <c r="G13" i="11"/>
  <c r="F13" i="11"/>
  <c r="G23" i="10" l="1"/>
  <c r="G22" i="10"/>
  <c r="G21" i="10"/>
  <c r="G28" i="10" l="1"/>
  <c r="G27" i="10"/>
  <c r="G26" i="10"/>
  <c r="G25" i="10"/>
  <c r="G24" i="10"/>
  <c r="D28" i="10"/>
  <c r="D27" i="10"/>
  <c r="D26" i="10"/>
  <c r="D25" i="10"/>
  <c r="G39" i="10"/>
  <c r="G38" i="10"/>
  <c r="G40" i="10"/>
  <c r="G37" i="10"/>
  <c r="G35" i="10"/>
  <c r="G34" i="10"/>
  <c r="G36" i="10"/>
  <c r="G33" i="10"/>
  <c r="G31" i="10"/>
  <c r="G30" i="10"/>
  <c r="G32" i="10"/>
  <c r="G29" i="10"/>
  <c r="D39" i="10"/>
  <c r="D38" i="10"/>
  <c r="D40" i="10"/>
  <c r="D35" i="10"/>
  <c r="D34" i="10"/>
  <c r="D36" i="10"/>
  <c r="D31" i="10"/>
  <c r="D30" i="10"/>
  <c r="D32" i="10"/>
  <c r="G16" i="10"/>
  <c r="G15" i="10"/>
  <c r="G14" i="10"/>
  <c r="D16" i="10"/>
  <c r="D15" i="10"/>
  <c r="D14" i="10"/>
  <c r="G20" i="10" l="1"/>
  <c r="G3" i="10"/>
  <c r="G4" i="10"/>
  <c r="G5" i="10"/>
  <c r="G6" i="10"/>
  <c r="G7" i="10"/>
  <c r="G8" i="10"/>
  <c r="G9" i="10"/>
  <c r="G10" i="10"/>
  <c r="G11" i="10"/>
  <c r="G12" i="10"/>
  <c r="G13" i="10"/>
  <c r="G17" i="10"/>
  <c r="G18" i="10"/>
  <c r="G1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C68B740C-4307-413B-9EF3-857D192E550A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7D14EAB0-5EF6-4EC9-A4D3-7383C5482F58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F7B823B3-BDC3-4D7A-91FA-FF35A2EA5ECD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E95BCC43-1F6C-40B0-8B3D-521A8B2C4854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sharedStrings.xml><?xml version="1.0" encoding="utf-8"?>
<sst xmlns="http://schemas.openxmlformats.org/spreadsheetml/2006/main" count="226" uniqueCount="123">
  <si>
    <t>No.</t>
    <phoneticPr fontId="3"/>
  </si>
  <si>
    <t>種　　　別</t>
    <rPh sb="0" eb="1">
      <t>タネ</t>
    </rPh>
    <rPh sb="4" eb="5">
      <t>ベツ</t>
    </rPh>
    <phoneticPr fontId="3"/>
  </si>
  <si>
    <t>電飾</t>
    <rPh sb="0" eb="2">
      <t>デンショク</t>
    </rPh>
    <phoneticPr fontId="3"/>
  </si>
  <si>
    <t>縦(m)</t>
    <rPh sb="0" eb="1">
      <t>タテ</t>
    </rPh>
    <phoneticPr fontId="3"/>
  </si>
  <si>
    <t>横(m)</t>
    <rPh sb="0" eb="1">
      <t>ヨコ</t>
    </rPh>
    <phoneticPr fontId="3"/>
  </si>
  <si>
    <t>高さ(m)</t>
    <rPh sb="0" eb="1">
      <t>タカ</t>
    </rPh>
    <phoneticPr fontId="3"/>
  </si>
  <si>
    <t>面数</t>
    <rPh sb="0" eb="1">
      <t>メン</t>
    </rPh>
    <rPh sb="1" eb="2">
      <t>スウ</t>
    </rPh>
    <phoneticPr fontId="3"/>
  </si>
  <si>
    <t>数量</t>
    <rPh sb="0" eb="2">
      <t>スウリョウ</t>
    </rPh>
    <phoneticPr fontId="3"/>
  </si>
  <si>
    <t>表示内容</t>
    <rPh sb="0" eb="2">
      <t>ヒョウジ</t>
    </rPh>
    <rPh sb="2" eb="4">
      <t>ナイヨウ</t>
    </rPh>
    <phoneticPr fontId="3"/>
  </si>
  <si>
    <t>許可対象物件</t>
    <rPh sb="0" eb="4">
      <t>キョカタイショウ</t>
    </rPh>
    <rPh sb="4" eb="6">
      <t>ブッケン</t>
    </rPh>
    <phoneticPr fontId="3"/>
  </si>
  <si>
    <t>適用除外物件</t>
    <rPh sb="0" eb="4">
      <t>テキヨウジョガイ</t>
    </rPh>
    <rPh sb="4" eb="6">
      <t>ブッケン</t>
    </rPh>
    <phoneticPr fontId="3"/>
  </si>
  <si>
    <t>総数量</t>
    <rPh sb="0" eb="1">
      <t>ソウ</t>
    </rPh>
    <rPh sb="1" eb="3">
      <t>スウリョウ</t>
    </rPh>
    <phoneticPr fontId="3"/>
  </si>
  <si>
    <t>規制区域：</t>
    <phoneticPr fontId="5"/>
  </si>
  <si>
    <t>用途地域：</t>
    <phoneticPr fontId="5"/>
  </si>
  <si>
    <t>総表示面積(㎡）</t>
    <rPh sb="0" eb="3">
      <t>ソウヒョウジ</t>
    </rPh>
    <rPh sb="3" eb="5">
      <t>メンセキ</t>
    </rPh>
    <phoneticPr fontId="3"/>
  </si>
  <si>
    <t>視認方角</t>
    <rPh sb="0" eb="4">
      <t>シニンホウガク</t>
    </rPh>
    <phoneticPr fontId="3"/>
  </si>
  <si>
    <t>備考</t>
    <rPh sb="0" eb="2">
      <t>ビコウ</t>
    </rPh>
    <phoneticPr fontId="3"/>
  </si>
  <si>
    <t>項目</t>
    <rPh sb="0" eb="2">
      <t>コウモク</t>
    </rPh>
    <phoneticPr fontId="3"/>
  </si>
  <si>
    <t>設置場所：</t>
    <rPh sb="0" eb="4">
      <t>セッチバショ</t>
    </rPh>
    <phoneticPr fontId="5"/>
  </si>
  <si>
    <t>許可対象</t>
    <rPh sb="0" eb="2">
      <t>キョカ</t>
    </rPh>
    <rPh sb="2" eb="4">
      <t>タイショウ</t>
    </rPh>
    <phoneticPr fontId="3"/>
  </si>
  <si>
    <t>種別</t>
    <rPh sb="0" eb="2">
      <t>シュベツ</t>
    </rPh>
    <phoneticPr fontId="3"/>
  </si>
  <si>
    <t>(↓自動入力）</t>
    <rPh sb="2" eb="4">
      <t>ジドウ</t>
    </rPh>
    <rPh sb="4" eb="6">
      <t>ニュウリョク</t>
    </rPh>
    <phoneticPr fontId="3"/>
  </si>
  <si>
    <t>申請者</t>
    <phoneticPr fontId="3"/>
  </si>
  <si>
    <t>代表者</t>
    <phoneticPr fontId="3"/>
  </si>
  <si>
    <t>電話番号</t>
    <phoneticPr fontId="3"/>
  </si>
  <si>
    <t>電飾の有無</t>
    <rPh sb="0" eb="2">
      <t>デンショク</t>
    </rPh>
    <rPh sb="3" eb="5">
      <t>ウム</t>
    </rPh>
    <phoneticPr fontId="3"/>
  </si>
  <si>
    <t>規格</t>
    <rPh sb="0" eb="2">
      <t>キカク</t>
    </rPh>
    <phoneticPr fontId="3"/>
  </si>
  <si>
    <t>表示又は設置の場所</t>
    <phoneticPr fontId="3"/>
  </si>
  <si>
    <t>氏名又は名称</t>
    <phoneticPr fontId="3"/>
  </si>
  <si>
    <t>広告主</t>
    <phoneticPr fontId="3"/>
  </si>
  <si>
    <t>住所</t>
    <phoneticPr fontId="3"/>
  </si>
  <si>
    <t>電話番号</t>
    <rPh sb="0" eb="2">
      <t>デンワ</t>
    </rPh>
    <rPh sb="2" eb="4">
      <t>バンゴウ</t>
    </rPh>
    <phoneticPr fontId="3"/>
  </si>
  <si>
    <t>納付書送付先</t>
    <rPh sb="0" eb="3">
      <t>ノウフショ</t>
    </rPh>
    <rPh sb="3" eb="6">
      <t>ソウフサキ</t>
    </rPh>
    <phoneticPr fontId="3"/>
  </si>
  <si>
    <t>許可書送付先</t>
    <rPh sb="0" eb="3">
      <t>キョカショ</t>
    </rPh>
    <rPh sb="3" eb="6">
      <t>ソウフサキ</t>
    </rPh>
    <phoneticPr fontId="3"/>
  </si>
  <si>
    <t>更新案内送付先</t>
    <rPh sb="0" eb="4">
      <t>コウシンアンナイ</t>
    </rPh>
    <rPh sb="4" eb="7">
      <t>ソウフサキ</t>
    </rPh>
    <phoneticPr fontId="3"/>
  </si>
  <si>
    <t>日進市長　殿</t>
    <rPh sb="0" eb="2">
      <t>ニッシン</t>
    </rPh>
    <rPh sb="2" eb="4">
      <t>シチョウ</t>
    </rPh>
    <rPh sb="5" eb="6">
      <t>ドノ</t>
    </rPh>
    <phoneticPr fontId="3"/>
  </si>
  <si>
    <t>住　所</t>
    <phoneticPr fontId="3"/>
  </si>
  <si>
    <t>　</t>
    <phoneticPr fontId="3"/>
  </si>
  <si>
    <t>氏　名</t>
    <phoneticPr fontId="3"/>
  </si>
  <si>
    <t>電　話</t>
    <phoneticPr fontId="3"/>
  </si>
  <si>
    <t>種 別</t>
  </si>
  <si>
    <t>数量</t>
  </si>
  <si>
    <t>電飾の
有無</t>
    <phoneticPr fontId="3"/>
  </si>
  <si>
    <t>総表示
面積</t>
    <rPh sb="0" eb="1">
      <t>ソウ</t>
    </rPh>
    <rPh sb="1" eb="3">
      <t>ヒョウジ</t>
    </rPh>
    <phoneticPr fontId="3"/>
  </si>
  <si>
    <t>規格</t>
    <phoneticPr fontId="3"/>
  </si>
  <si>
    <t>※手数料額</t>
    <phoneticPr fontId="3"/>
  </si>
  <si>
    <t>※備考</t>
  </si>
  <si>
    <t>　次のとおり許可します。</t>
    <phoneticPr fontId="3"/>
  </si>
  <si>
    <t>愛知県屋外広告物条例及び関連法令等を遵守すること。</t>
    <phoneticPr fontId="3"/>
  </si>
  <si>
    <t>郵便番号</t>
    <phoneticPr fontId="3"/>
  </si>
  <si>
    <t>入力欄</t>
    <rPh sb="0" eb="3">
      <t>ニュウリョクラン</t>
    </rPh>
    <phoneticPr fontId="5"/>
  </si>
  <si>
    <t>住所</t>
    <phoneticPr fontId="5"/>
  </si>
  <si>
    <t>郵便番号</t>
    <rPh sb="0" eb="4">
      <t>ユウビンバンゴウ</t>
    </rPh>
    <phoneticPr fontId="5"/>
  </si>
  <si>
    <t>氏名等</t>
    <rPh sb="0" eb="2">
      <t>シメイ</t>
    </rPh>
    <rPh sb="2" eb="3">
      <t>ナド</t>
    </rPh>
    <phoneticPr fontId="5"/>
  </si>
  <si>
    <t>名称（法人の場合は法人名）</t>
    <rPh sb="0" eb="2">
      <t>メイショウ</t>
    </rPh>
    <rPh sb="3" eb="5">
      <t>ホウジン</t>
    </rPh>
    <rPh sb="6" eb="8">
      <t>バアイ</t>
    </rPh>
    <rPh sb="9" eb="12">
      <t>ホウジンメイ</t>
    </rPh>
    <phoneticPr fontId="3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</si>
  <si>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</si>
  <si>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</si>
  <si>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必須</t>
    <rPh sb="0" eb="2">
      <t>ヒッス</t>
    </rPh>
    <phoneticPr fontId="5"/>
  </si>
  <si>
    <t>説明</t>
    <rPh sb="0" eb="2">
      <t>セツメイ</t>
    </rPh>
    <phoneticPr fontId="5"/>
  </si>
  <si>
    <t>申請日</t>
    <rPh sb="2" eb="3">
      <t>ヒ</t>
    </rPh>
    <phoneticPr fontId="3"/>
  </si>
  <si>
    <t>電話</t>
    <rPh sb="0" eb="2">
      <t>デンワ</t>
    </rPh>
    <phoneticPr fontId="5"/>
  </si>
  <si>
    <t>許可書送付先</t>
    <rPh sb="0" eb="3">
      <t>キョカショ</t>
    </rPh>
    <rPh sb="3" eb="6">
      <t>ソウフサキ</t>
    </rPh>
    <phoneticPr fontId="5"/>
  </si>
  <si>
    <t>【入力シート】掲出物件一覧表への入力</t>
    <rPh sb="1" eb="3">
      <t>ニュウリョク</t>
    </rPh>
    <phoneticPr fontId="5"/>
  </si>
  <si>
    <t>入力確認メッセージ</t>
    <rPh sb="0" eb="4">
      <t>ニュウリョクカクニン</t>
    </rPh>
    <phoneticPr fontId="5"/>
  </si>
  <si>
    <t>許可の期間</t>
    <rPh sb="0" eb="2">
      <t>キョカ</t>
    </rPh>
    <rPh sb="3" eb="5">
      <t>キカン</t>
    </rPh>
    <phoneticPr fontId="5"/>
  </si>
  <si>
    <t>許可の年月日及び番号</t>
    <rPh sb="0" eb="2">
      <t>キョカ</t>
    </rPh>
    <rPh sb="3" eb="6">
      <t>ネンガッピ</t>
    </rPh>
    <rPh sb="6" eb="7">
      <t>オヨ</t>
    </rPh>
    <rPh sb="8" eb="10">
      <t>バンゴウ</t>
    </rPh>
    <phoneticPr fontId="5"/>
  </si>
  <si>
    <t>様式第１（第１条関係）</t>
    <phoneticPr fontId="5"/>
  </si>
  <si>
    <t>広告物又は掲出物件の概要</t>
    <phoneticPr fontId="3"/>
  </si>
  <si>
    <t>更新後の表示又は設置の期間</t>
    <rPh sb="0" eb="3">
      <t>コウシンゴ</t>
    </rPh>
    <phoneticPr fontId="3"/>
  </si>
  <si>
    <t>更新前</t>
    <rPh sb="0" eb="3">
      <t>コウシンマエ</t>
    </rPh>
    <phoneticPr fontId="5"/>
  </si>
  <si>
    <t>更新前の許可期間（開始日）</t>
    <rPh sb="0" eb="3">
      <t>コウシンマエ</t>
    </rPh>
    <phoneticPr fontId="5"/>
  </si>
  <si>
    <t>更新前の許可期間（終了日）</t>
    <rPh sb="0" eb="2">
      <t>コウシン</t>
    </rPh>
    <rPh sb="2" eb="3">
      <t>マエ</t>
    </rPh>
    <rPh sb="4" eb="6">
      <t>キョカ</t>
    </rPh>
    <rPh sb="6" eb="8">
      <t>キカン</t>
    </rPh>
    <rPh sb="9" eb="12">
      <t>シュウリョウビ</t>
    </rPh>
    <phoneticPr fontId="5"/>
  </si>
  <si>
    <t>更新前の許可の年月日</t>
    <rPh sb="0" eb="3">
      <t>コウシンマエ</t>
    </rPh>
    <rPh sb="4" eb="6">
      <t>キョカ</t>
    </rPh>
    <rPh sb="7" eb="10">
      <t>ネンガッピ</t>
    </rPh>
    <phoneticPr fontId="5"/>
  </si>
  <si>
    <t>更新前の許可番号</t>
    <rPh sb="0" eb="3">
      <t>コウシンマエ</t>
    </rPh>
    <rPh sb="4" eb="8">
      <t>キョカバンゴウ</t>
    </rPh>
    <phoneticPr fontId="5"/>
  </si>
  <si>
    <t>屋外広告物更新許可申請書</t>
    <rPh sb="5" eb="7">
      <t>コウシン</t>
    </rPh>
    <phoneticPr fontId="3"/>
  </si>
  <si>
    <t>広告主</t>
    <rPh sb="0" eb="3">
      <t>コウコクヌシ</t>
    </rPh>
    <phoneticPr fontId="5"/>
  </si>
  <si>
    <t>【入力シート】申請内容（更新）</t>
    <rPh sb="1" eb="3">
      <t>ニュウリョク</t>
    </rPh>
    <rPh sb="7" eb="9">
      <t>シンセイ</t>
    </rPh>
    <rPh sb="9" eb="11">
      <t>ナイヨウ</t>
    </rPh>
    <rPh sb="12" eb="14">
      <t>コウシン</t>
    </rPh>
    <phoneticPr fontId="5"/>
  </si>
  <si>
    <t>【入力シート】掲出物件一覧表</t>
    <rPh sb="1" eb="3">
      <t>ニュウリョク</t>
    </rPh>
    <rPh sb="7" eb="11">
      <t>ケイシュツブッケン</t>
    </rPh>
    <rPh sb="11" eb="14">
      <t>イチランヒョウ</t>
    </rPh>
    <phoneticPr fontId="3"/>
  </si>
  <si>
    <t>※黄色のセルに申請内容を入力してください。</t>
    <rPh sb="1" eb="3">
      <t>キイロ</t>
    </rPh>
    <rPh sb="7" eb="11">
      <t>シンセイナイヨウ</t>
    </rPh>
    <rPh sb="12" eb="14">
      <t>ニュウリョク</t>
    </rPh>
    <phoneticPr fontId="5"/>
  </si>
  <si>
    <t>入力必須</t>
    <rPh sb="0" eb="2">
      <t>ニュウリョク</t>
    </rPh>
    <rPh sb="2" eb="4">
      <t>ヒッスウ</t>
    </rPh>
    <phoneticPr fontId="5"/>
  </si>
  <si>
    <t>（西暦）yyyy/mm/ddで、半角で入力してください。和暦に自動変換されます。</t>
    <phoneticPr fontId="5"/>
  </si>
  <si>
    <t>ハイフンを含め、半角で入力してください。</t>
    <phoneticPr fontId="5"/>
  </si>
  <si>
    <t>半角・全角とも入力可能です。</t>
    <rPh sb="7" eb="9">
      <t>ニュウリョク</t>
    </rPh>
    <rPh sb="9" eb="11">
      <t>カノウ</t>
    </rPh>
    <phoneticPr fontId="5"/>
  </si>
  <si>
    <t>隣のシート（【入力シート】掲出物件一覧表）に広告物の内容を必ず入力してください。
入力後に「入力済み」を選択してください。</t>
    <rPh sb="0" eb="1">
      <t>トナリ</t>
    </rPh>
    <rPh sb="7" eb="9">
      <t>ニュウリョク</t>
    </rPh>
    <rPh sb="22" eb="25">
      <t>コウコクブツ</t>
    </rPh>
    <rPh sb="26" eb="28">
      <t>ナイヨウ</t>
    </rPh>
    <rPh sb="29" eb="30">
      <t>カナラ</t>
    </rPh>
    <rPh sb="31" eb="33">
      <t>ニュウリョク</t>
    </rPh>
    <rPh sb="41" eb="43">
      <t>ニュウリョク</t>
    </rPh>
    <rPh sb="43" eb="44">
      <t>ゴ</t>
    </rPh>
    <rPh sb="46" eb="49">
      <t>ニュウリョクズ</t>
    </rPh>
    <rPh sb="52" eb="54">
      <t>センタク</t>
    </rPh>
    <phoneticPr fontId="5"/>
  </si>
  <si>
    <t>リストから選択してください。
広告物が２つ以上ある場合は「掲出物件一覧表のとおり」を選択してください。</t>
    <rPh sb="5" eb="7">
      <t>センタク</t>
    </rPh>
    <rPh sb="15" eb="18">
      <t>コウコクブツ</t>
    </rPh>
    <rPh sb="21" eb="23">
      <t>イジョウ</t>
    </rPh>
    <rPh sb="25" eb="27">
      <t>バアイ</t>
    </rPh>
    <rPh sb="29" eb="33">
      <t>ケイシュツブッケン</t>
    </rPh>
    <rPh sb="33" eb="35">
      <t>イチラン</t>
    </rPh>
    <rPh sb="35" eb="36">
      <t>ヒョウ</t>
    </rPh>
    <rPh sb="42" eb="44">
      <t>センタク</t>
    </rPh>
    <phoneticPr fontId="5"/>
  </si>
  <si>
    <t>半角で数字のみ入力してください。</t>
    <rPh sb="3" eb="5">
      <t>スウジ</t>
    </rPh>
    <phoneticPr fontId="5"/>
  </si>
  <si>
    <t>リストから選択してください。</t>
    <rPh sb="5" eb="7">
      <t>センタク</t>
    </rPh>
    <phoneticPr fontId="5"/>
  </si>
  <si>
    <t>半角で数字のみ入力してください。</t>
    <rPh sb="0" eb="2">
      <t>ハンカク</t>
    </rPh>
    <rPh sb="3" eb="5">
      <t>スウジ</t>
    </rPh>
    <rPh sb="7" eb="9">
      <t>ニュウリョク</t>
    </rPh>
    <phoneticPr fontId="5"/>
  </si>
  <si>
    <t>広告物が１つの場合のみ入力します。半角で数字のみ入力してください。</t>
    <rPh sb="17" eb="19">
      <t>ハンカク</t>
    </rPh>
    <rPh sb="20" eb="22">
      <t>スウジ</t>
    </rPh>
    <rPh sb="24" eb="26">
      <t>ニュウリョク</t>
    </rPh>
    <phoneticPr fontId="5"/>
  </si>
  <si>
    <t>半角・全角とも入力可能です。</t>
    <phoneticPr fontId="5"/>
  </si>
  <si>
    <t>変更前の許可番号を入力してください（イメージ：a日都第b-ｃ号） 半角・全角とも入力可能です。</t>
    <rPh sb="2" eb="3">
      <t>マエ</t>
    </rPh>
    <rPh sb="4" eb="8">
      <t>キョカバンゴウ</t>
    </rPh>
    <rPh sb="9" eb="11">
      <t>ニュウリョク</t>
    </rPh>
    <rPh sb="24" eb="25">
      <t>ニチ</t>
    </rPh>
    <rPh sb="25" eb="26">
      <t>ミヤコ</t>
    </rPh>
    <rPh sb="26" eb="27">
      <t>ダイ</t>
    </rPh>
    <rPh sb="30" eb="31">
      <t>ゴウ</t>
    </rPh>
    <phoneticPr fontId="5"/>
  </si>
  <si>
    <t>「申請者と異なる」を選択した場合のみ入力します。半角・全角とも入力可能です。</t>
    <phoneticPr fontId="5"/>
  </si>
  <si>
    <t>「申請者と異なる」を選択した場合のみ入力します。ハイフンを含め、半角で入力してください。</t>
    <phoneticPr fontId="5"/>
  </si>
  <si>
    <t>リストから選択してください。</t>
    <phoneticPr fontId="5"/>
  </si>
  <si>
    <t>「いずれとも異なる」を選択した場合のみ入力します。ハイフンを含め、半角で入力してください。</t>
    <phoneticPr fontId="5"/>
  </si>
  <si>
    <t>「いずれとも異なる」を選択した場合のみ入力します。半角・全角とも入力可能です。</t>
    <phoneticPr fontId="5"/>
  </si>
  <si>
    <t>年　　　月　　日　</t>
    <phoneticPr fontId="3"/>
  </si>
  <si>
    <t>日進市長</t>
    <phoneticPr fontId="5"/>
  </si>
  <si>
    <t>総表示面積（㎡）</t>
    <rPh sb="0" eb="3">
      <t>ソウヒョウジ</t>
    </rPh>
    <rPh sb="3" eb="5">
      <t>メンセキ</t>
    </rPh>
    <phoneticPr fontId="3"/>
  </si>
  <si>
    <t>縦（m）</t>
    <rPh sb="0" eb="1">
      <t>タテ</t>
    </rPh>
    <phoneticPr fontId="3"/>
  </si>
  <si>
    <t>横（m）</t>
    <rPh sb="0" eb="1">
      <t>ヨコ</t>
    </rPh>
    <phoneticPr fontId="5"/>
  </si>
  <si>
    <t>高さ（m）</t>
    <rPh sb="0" eb="1">
      <t>タカ</t>
    </rPh>
    <phoneticPr fontId="5"/>
  </si>
  <si>
    <t>日都第　　　　号　</t>
    <phoneticPr fontId="5"/>
  </si>
  <si>
    <t>　１　許可の期間</t>
    <phoneticPr fontId="5"/>
  </si>
  <si>
    <t>　２　許可の条件</t>
    <phoneticPr fontId="5"/>
  </si>
  <si>
    <t>更新後の表示又は
設置の期間</t>
    <rPh sb="0" eb="3">
      <t>コウシンゴ</t>
    </rPh>
    <phoneticPr fontId="3"/>
  </si>
  <si>
    <t>変更又は改造後の
広告物又は掲出物件の概要</t>
    <phoneticPr fontId="3"/>
  </si>
  <si>
    <t>半角・全角とも入力可能です。ビル、マンション名等まで入力してください。</t>
    <rPh sb="7" eb="9">
      <t>ニュウリョク</t>
    </rPh>
    <rPh sb="9" eb="11">
      <t>カノウ</t>
    </rPh>
    <rPh sb="26" eb="28">
      <t>ニュウリョク</t>
    </rPh>
    <phoneticPr fontId="5"/>
  </si>
  <si>
    <t>住所</t>
    <rPh sb="0" eb="2">
      <t>ジュウショ</t>
    </rPh>
    <phoneticPr fontId="5"/>
  </si>
  <si>
    <t>名称（法人の場合は法人名）および担当者</t>
    <rPh sb="0" eb="2">
      <t>メイショウ</t>
    </rPh>
    <rPh sb="3" eb="5">
      <t>ホウジン</t>
    </rPh>
    <rPh sb="6" eb="8">
      <t>バアイ</t>
    </rPh>
    <rPh sb="9" eb="11">
      <t>ホウジン</t>
    </rPh>
    <rPh sb="11" eb="12">
      <t>メイ</t>
    </rPh>
    <phoneticPr fontId="3"/>
  </si>
  <si>
    <t>（西暦）yyyy/mm/ddで、半角で入力してください。和暦に自動変換されます。
簡易な広告物等は３ヶ月以内、それ以外の広告物は３年以内の期間で入力してください。</t>
    <phoneticPr fontId="5"/>
  </si>
  <si>
    <t>【入力シート】掲出物件一覧表</t>
    <rPh sb="1" eb="3">
      <t>ニュウリョク</t>
    </rPh>
    <rPh sb="7" eb="9">
      <t>ケイシュツ</t>
    </rPh>
    <rPh sb="9" eb="11">
      <t>ブッケン</t>
    </rPh>
    <rPh sb="11" eb="13">
      <t>イチラン</t>
    </rPh>
    <rPh sb="13" eb="14">
      <t>ヒョウ</t>
    </rPh>
    <phoneticPr fontId="3"/>
  </si>
  <si>
    <t>※簡易な広告物等（許可期間最大3ヶ月）</t>
    <phoneticPr fontId="5"/>
  </si>
  <si>
    <t>総表示面積(㎡）</t>
    <rPh sb="0" eb="1">
      <t>ソウ</t>
    </rPh>
    <rPh sb="1" eb="3">
      <t>ヒョウジ</t>
    </rPh>
    <rPh sb="3" eb="5">
      <t>メンセキ</t>
    </rPh>
    <phoneticPr fontId="3"/>
  </si>
  <si>
    <t>総表示面積</t>
    <rPh sb="0" eb="1">
      <t>ソウ</t>
    </rPh>
    <rPh sb="1" eb="3">
      <t>ヒョウジ</t>
    </rPh>
    <rPh sb="3" eb="5">
      <t>メンセキ</t>
    </rPh>
    <phoneticPr fontId="3"/>
  </si>
  <si>
    <t>電飾有合計</t>
    <rPh sb="0" eb="2">
      <t>デンショク</t>
    </rPh>
    <rPh sb="2" eb="3">
      <t>アリ</t>
    </rPh>
    <rPh sb="3" eb="5">
      <t>ゴウケイ</t>
    </rPh>
    <phoneticPr fontId="3"/>
  </si>
  <si>
    <t>電飾無合計</t>
    <rPh sb="0" eb="2">
      <t>デンショク</t>
    </rPh>
    <rPh sb="2" eb="3">
      <t>ナ</t>
    </rPh>
    <rPh sb="3" eb="5">
      <t>ゴウケイ</t>
    </rPh>
    <phoneticPr fontId="3"/>
  </si>
  <si>
    <t>適用除外の項目</t>
    <rPh sb="0" eb="2">
      <t>テキヨウ</t>
    </rPh>
    <rPh sb="2" eb="4">
      <t>ジョガイ</t>
    </rPh>
    <rPh sb="5" eb="7">
      <t>コウモク</t>
    </rPh>
    <phoneticPr fontId="3"/>
  </si>
  <si>
    <t>(↓自動入力）</t>
    <phoneticPr fontId="3"/>
  </si>
  <si>
    <t>1面あたりの面積（㎡）</t>
    <rPh sb="1" eb="2">
      <t>メン</t>
    </rPh>
    <rPh sb="6" eb="8">
      <t>メンセキ</t>
    </rPh>
    <phoneticPr fontId="3"/>
  </si>
  <si>
    <t>1面あたりの面積（㎡）</t>
    <rPh sb="1" eb="2">
      <t>メン</t>
    </rPh>
    <rPh sb="6" eb="8">
      <t>メンセキ</t>
    </rPh>
    <phoneticPr fontId="5"/>
  </si>
  <si>
    <t>1面あたりの面積（㎡）</t>
    <phoneticPr fontId="5"/>
  </si>
  <si>
    <t>1面あたりの面積（㎡）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</si>
</sst>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_ "/>
    <numFmt numFmtId="178" formatCode="#,##0&quot; 円&quot;"/>
    <numFmt numFmtId="179" formatCode="[$]ggge&quot;年&quot;m&quot;月&quot;d&quot;日&quot;&quot;から&quot;" x16r2:formatCode16="[$-ja-JP-x-gannen]ggge&quot;年&quot;m&quot;月&quot;d&quot;日&quot;&quot;から&quot;"/>
    <numFmt numFmtId="180" formatCode="[$]ggge&quot;年&quot;m&quot;月&quot;d&quot;日&quot;&quot;まで&quot;" x16r2:formatCode16="[$-ja-JP-x-gannen]ggge&quot;年&quot;m&quot;月&quot;d&quot;日&quot;&quot;まで&quot;"/>
    <numFmt numFmtId="181" formatCode="0.00_ 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1" fillId="0" borderId="10" xfId="1" applyBorder="1" applyAlignment="1">
      <alignment horizontal="center" vertical="center"/>
    </xf>
    <xf numFmtId="0" fontId="10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wrapText="1"/>
    </xf>
    <xf numFmtId="0" fontId="14" fillId="0" borderId="0" xfId="1" applyFont="1"/>
    <xf numFmtId="0" fontId="1" fillId="0" borderId="0" xfId="1" applyAlignment="1">
      <alignment horizontal="right" vertical="center"/>
    </xf>
    <xf numFmtId="0" fontId="1" fillId="0" borderId="11" xfId="1" applyBorder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vertical="center" wrapText="1"/>
    </xf>
    <xf numFmtId="0" fontId="1" fillId="0" borderId="10" xfId="1" applyBorder="1" applyAlignment="1">
      <alignment horizontal="left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9" xfId="1" applyBorder="1" applyAlignment="1">
      <alignment vertical="center" wrapText="1"/>
    </xf>
    <xf numFmtId="0" fontId="1" fillId="4" borderId="8" xfId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58" fontId="19" fillId="0" borderId="9" xfId="1" applyNumberFormat="1" applyFont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0" xfId="1" applyFill="1" applyBorder="1"/>
    <xf numFmtId="0" fontId="21" fillId="0" borderId="0" xfId="1" applyFont="1"/>
    <xf numFmtId="0" fontId="15" fillId="0" borderId="10" xfId="1" applyFont="1" applyBorder="1"/>
    <xf numFmtId="0" fontId="1" fillId="0" borderId="10" xfId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58" fontId="19" fillId="0" borderId="9" xfId="1" applyNumberFormat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179" fontId="19" fillId="0" borderId="9" xfId="1" applyNumberFormat="1" applyFont="1" applyBorder="1" applyAlignment="1" applyProtection="1">
      <alignment horizontal="center" vertical="center"/>
      <protection locked="0"/>
    </xf>
    <xf numFmtId="180" fontId="19" fillId="0" borderId="9" xfId="1" applyNumberFormat="1" applyFont="1" applyBorder="1" applyAlignment="1" applyProtection="1">
      <alignment horizontal="center" vertical="center"/>
      <protection locked="0"/>
    </xf>
    <xf numFmtId="0" fontId="20" fillId="0" borderId="0" xfId="1" applyFont="1"/>
    <xf numFmtId="0" fontId="24" fillId="0" borderId="10" xfId="1" applyFont="1" applyBorder="1" applyAlignment="1">
      <alignment vertical="center"/>
    </xf>
    <xf numFmtId="0" fontId="6" fillId="0" borderId="0" xfId="1" applyFont="1" applyAlignment="1">
      <alignment horizontal="left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26" xfId="1" applyFont="1" applyBorder="1"/>
    <xf numFmtId="0" fontId="6" fillId="0" borderId="29" xfId="1" applyFont="1" applyBorder="1" applyAlignment="1">
      <alignment horizontal="left" vertical="center"/>
    </xf>
    <xf numFmtId="0" fontId="6" fillId="0" borderId="30" xfId="1" applyFont="1" applyBorder="1" applyAlignment="1">
      <alignment horizontal="center" vertical="center"/>
    </xf>
    <xf numFmtId="0" fontId="6" fillId="0" borderId="30" xfId="1" applyFont="1" applyBorder="1"/>
    <xf numFmtId="0" fontId="6" fillId="0" borderId="3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32" xfId="1" applyFont="1" applyBorder="1" applyAlignment="1">
      <alignment horizontal="right" vertical="center"/>
    </xf>
    <xf numFmtId="0" fontId="6" fillId="0" borderId="32" xfId="1" applyFont="1" applyBorder="1" applyAlignment="1">
      <alignment horizontal="right"/>
    </xf>
    <xf numFmtId="0" fontId="18" fillId="0" borderId="11" xfId="1" applyFont="1" applyBorder="1" applyAlignment="1">
      <alignment vertical="center" wrapText="1"/>
    </xf>
    <xf numFmtId="0" fontId="6" fillId="0" borderId="31" xfId="1" applyFont="1" applyBorder="1"/>
    <xf numFmtId="0" fontId="6" fillId="0" borderId="32" xfId="1" applyFont="1" applyBorder="1" applyAlignment="1">
      <alignment horizontal="center" vertical="center"/>
    </xf>
    <xf numFmtId="0" fontId="6" fillId="0" borderId="32" xfId="1" applyFont="1" applyBorder="1" applyAlignment="1">
      <alignment vertical="center"/>
    </xf>
    <xf numFmtId="0" fontId="6" fillId="0" borderId="11" xfId="1" applyFont="1" applyBorder="1"/>
    <xf numFmtId="0" fontId="6" fillId="0" borderId="12" xfId="1" applyFont="1" applyBorder="1"/>
    <xf numFmtId="0" fontId="6" fillId="0" borderId="32" xfId="1" applyFont="1" applyBorder="1"/>
    <xf numFmtId="0" fontId="6" fillId="0" borderId="7" xfId="1" applyFont="1" applyBorder="1"/>
    <xf numFmtId="0" fontId="6" fillId="0" borderId="32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 vertical="center"/>
    </xf>
    <xf numFmtId="0" fontId="6" fillId="0" borderId="6" xfId="1" applyFont="1" applyBorder="1"/>
    <xf numFmtId="0" fontId="25" fillId="0" borderId="6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27" xfId="1" applyNumberFormat="1" applyFont="1" applyFill="1" applyBorder="1" applyAlignment="1">
      <alignment horizontal="center" vertical="center"/>
    </xf>
    <xf numFmtId="177" fontId="9" fillId="0" borderId="7" xfId="1" applyNumberFormat="1" applyFont="1" applyBorder="1" applyAlignment="1" applyProtection="1">
      <alignment horizontal="center" vertical="center"/>
      <protection locked="0"/>
    </xf>
    <xf numFmtId="177" fontId="25" fillId="0" borderId="7" xfId="1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19" fillId="0" borderId="9" xfId="1" applyNumberFormat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>
      <alignment vertical="center" wrapText="1"/>
    </xf>
    <xf numFmtId="0" fontId="1" fillId="0" borderId="1" xfId="1" applyBorder="1"/>
    <xf numFmtId="0" fontId="20" fillId="0" borderId="0" xfId="1" applyFont="1" applyAlignment="1">
      <alignment vertical="top"/>
    </xf>
    <xf numFmtId="0" fontId="1" fillId="0" borderId="26" xfId="1" applyBorder="1"/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7" fontId="11" fillId="2" borderId="14" xfId="1" applyNumberFormat="1" applyFont="1" applyFill="1" applyBorder="1" applyAlignment="1">
      <alignment horizontal="center" vertical="center"/>
    </xf>
    <xf numFmtId="177" fontId="11" fillId="2" borderId="27" xfId="1" applyNumberFormat="1" applyFont="1" applyFill="1" applyBorder="1" applyAlignment="1">
      <alignment horizontal="center" vertical="center"/>
    </xf>
    <xf numFmtId="177" fontId="10" fillId="0" borderId="7" xfId="1" applyNumberFormat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176" fontId="11" fillId="0" borderId="6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81" fontId="11" fillId="0" borderId="0" xfId="1" applyNumberFormat="1" applyFont="1" applyAlignment="1">
      <alignment horizontal="right" vertical="center"/>
    </xf>
    <xf numFmtId="181" fontId="1" fillId="0" borderId="0" xfId="1" applyNumberFormat="1" applyAlignment="1">
      <alignment horizontal="right" vertical="center"/>
    </xf>
    <xf numFmtId="176" fontId="26" fillId="0" borderId="23" xfId="0" applyNumberFormat="1" applyFont="1" applyBorder="1" applyAlignment="1">
      <alignment horizontal="right" vertical="center"/>
    </xf>
    <xf numFmtId="177" fontId="26" fillId="0" borderId="24" xfId="0" applyNumberFormat="1" applyFont="1" applyBorder="1" applyAlignment="1">
      <alignment horizontal="right" vertical="center"/>
    </xf>
    <xf numFmtId="0" fontId="26" fillId="0" borderId="22" xfId="0" applyFont="1" applyBorder="1" applyAlignment="1">
      <alignment horizontal="right" vertical="center"/>
    </xf>
    <xf numFmtId="0" fontId="26" fillId="0" borderId="20" xfId="0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28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11" fillId="0" borderId="1" xfId="1" applyFont="1" applyBorder="1" applyAlignment="1" applyProtection="1">
      <alignment wrapText="1"/>
      <protection locked="0"/>
    </xf>
    <xf numFmtId="0" fontId="11" fillId="0" borderId="26" xfId="1" applyFont="1" applyBorder="1" applyProtection="1">
      <protection locked="0"/>
    </xf>
    <xf numFmtId="0" fontId="27" fillId="0" borderId="0" xfId="1" applyFont="1"/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7" fillId="0" borderId="23" xfId="0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11" fillId="0" borderId="12" xfId="1" applyFont="1" applyBorder="1" applyAlignment="1">
      <alignment horizontal="center" vertical="center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/>
      <protection locked="0"/>
    </xf>
    <xf numFmtId="177" fontId="10" fillId="2" borderId="27" xfId="1" applyNumberFormat="1" applyFont="1" applyFill="1" applyBorder="1" applyAlignment="1">
      <alignment horizontal="center" vertical="center"/>
    </xf>
    <xf numFmtId="177" fontId="10" fillId="2" borderId="14" xfId="1" applyNumberFormat="1" applyFont="1" applyFill="1" applyBorder="1" applyAlignment="1">
      <alignment horizontal="center" vertical="center"/>
    </xf>
    <xf numFmtId="0" fontId="10" fillId="0" borderId="28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32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1" fillId="0" borderId="29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9" xfId="1" applyBorder="1" applyAlignment="1">
      <alignment horizontal="center" vertical="center" textRotation="255" wrapText="1"/>
    </xf>
    <xf numFmtId="0" fontId="1" fillId="0" borderId="12" xfId="1" applyBorder="1" applyAlignment="1">
      <alignment horizontal="center" vertical="center" textRotation="255" wrapText="1"/>
    </xf>
    <xf numFmtId="0" fontId="1" fillId="0" borderId="31" xfId="1" applyBorder="1" applyAlignment="1">
      <alignment horizontal="center" vertical="center" textRotation="255" wrapText="1"/>
    </xf>
    <xf numFmtId="0" fontId="1" fillId="0" borderId="32" xfId="1" applyBorder="1" applyAlignment="1">
      <alignment horizontal="center" vertical="center" textRotation="255" wrapText="1"/>
    </xf>
    <xf numFmtId="0" fontId="1" fillId="0" borderId="6" xfId="1" applyBorder="1" applyAlignment="1">
      <alignment horizontal="center" vertical="center" textRotation="255" wrapText="1"/>
    </xf>
    <xf numFmtId="0" fontId="1" fillId="0" borderId="7" xfId="1" applyBorder="1" applyAlignment="1">
      <alignment horizontal="center" vertical="center" textRotation="255" wrapText="1"/>
    </xf>
    <xf numFmtId="0" fontId="1" fillId="4" borderId="8" xfId="1" applyFill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5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11" fillId="0" borderId="1" xfId="1" applyFont="1" applyBorder="1" applyAlignment="1" applyProtection="1">
      <alignment horizontal="left"/>
      <protection locked="0"/>
    </xf>
    <xf numFmtId="0" fontId="28" fillId="0" borderId="1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1" fillId="0" borderId="1" xfId="1" applyBorder="1" applyAlignment="1">
      <alignment horizontal="left"/>
    </xf>
    <xf numFmtId="0" fontId="11" fillId="0" borderId="15" xfId="0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58" fontId="6" fillId="0" borderId="0" xfId="1" applyNumberFormat="1" applyFont="1" applyAlignment="1">
      <alignment horizontal="right"/>
    </xf>
    <xf numFmtId="58" fontId="6" fillId="0" borderId="32" xfId="1" applyNumberFormat="1" applyFont="1" applyBorder="1" applyAlignment="1">
      <alignment horizontal="right"/>
    </xf>
    <xf numFmtId="179" fontId="6" fillId="0" borderId="0" xfId="1" applyNumberFormat="1" applyFont="1" applyAlignment="1">
      <alignment horizontal="right" vertical="center"/>
    </xf>
    <xf numFmtId="180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left" vertical="center" wrapText="1"/>
    </xf>
    <xf numFmtId="0" fontId="9" fillId="0" borderId="30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58" fontId="6" fillId="0" borderId="8" xfId="1" applyNumberFormat="1" applyFont="1" applyBorder="1" applyAlignment="1">
      <alignment horizontal="center" vertical="center"/>
    </xf>
    <xf numFmtId="58" fontId="6" fillId="0" borderId="26" xfId="1" applyNumberFormat="1" applyFont="1" applyBorder="1" applyAlignment="1">
      <alignment horizontal="center" vertical="center"/>
    </xf>
    <xf numFmtId="58" fontId="6" fillId="0" borderId="11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6" fillId="0" borderId="32" xfId="1" applyFont="1" applyBorder="1" applyAlignment="1">
      <alignment horizontal="left" vertical="top" wrapText="1"/>
    </xf>
    <xf numFmtId="179" fontId="6" fillId="0" borderId="8" xfId="1" applyNumberFormat="1" applyFont="1" applyBorder="1" applyAlignment="1">
      <alignment horizontal="right" vertical="center"/>
    </xf>
    <xf numFmtId="179" fontId="6" fillId="0" borderId="26" xfId="1" applyNumberFormat="1" applyFont="1" applyBorder="1" applyAlignment="1">
      <alignment horizontal="right" vertical="center"/>
    </xf>
    <xf numFmtId="180" fontId="6" fillId="0" borderId="26" xfId="1" applyNumberFormat="1" applyFont="1" applyBorder="1" applyAlignment="1">
      <alignment horizontal="left" vertical="center"/>
    </xf>
    <xf numFmtId="180" fontId="6" fillId="0" borderId="11" xfId="1" applyNumberFormat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 textRotation="255" wrapText="1"/>
    </xf>
    <xf numFmtId="0" fontId="6" fillId="0" borderId="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</cellXfs>
  <cellStyles count="5">
    <cellStyle name="桁区切り 2" xfId="3" xr:uid="{FEFEE82D-1531-47A9-B66E-9831A0CD73A1}"/>
    <cellStyle name="桁区切り 3" xfId="4" xr:uid="{C756A32A-E02F-4697-8EF6-A6687AA81187}"/>
    <cellStyle name="標準" xfId="0" builtinId="0"/>
    <cellStyle name="標準 2" xfId="2" xr:uid="{7F7BA257-1DEB-4BC7-A83A-6A22C9E47E79}"/>
    <cellStyle name="標準 3" xfId="1" xr:uid="{00000000-0005-0000-0000-000001000000}"/>
  </cellStyles>
  <dxfs count="68"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CBAD"/>
      <color rgb="FFFFFF9B"/>
      <color rgb="FFFFFFD9"/>
      <color rgb="FFFFFF6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23813</xdr:colOff>
      <xdr:row>3</xdr:row>
      <xdr:rowOff>392907</xdr:rowOff>
    </xdr:from>
    <xdr:to>
      <xdr:col>18</xdr:col>
      <xdr:colOff>3400426</xdr:colOff>
      <xdr:row>6</xdr:row>
      <xdr:rowOff>230982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5935768-6375-45BB-A614-F5B80941E5C3}"/>
            </a:ext>
          </a:extLst>
        </xdr:cNvPr>
        <xdr:cNvSpPr/>
      </xdr:nvSpPr>
      <xdr:spPr>
        <a:xfrm>
          <a:off x="11120438" y="1297782"/>
          <a:ext cx="5805488" cy="1171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154781</xdr:colOff>
      <xdr:row>3</xdr:row>
      <xdr:rowOff>357188</xdr:rowOff>
    </xdr:from>
    <xdr:to>
      <xdr:col>21</xdr:col>
      <xdr:colOff>559934</xdr:colOff>
      <xdr:row>8</xdr:row>
      <xdr:rowOff>103415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8CAD2BD-6324-4FAC-947B-CF7401CC06F4}"/>
            </a:ext>
          </a:extLst>
        </xdr:cNvPr>
        <xdr:cNvSpPr/>
      </xdr:nvSpPr>
      <xdr:spPr>
        <a:xfrm>
          <a:off x="10144125" y="1297782"/>
          <a:ext cx="5798684" cy="119878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s-server\&#37117;&#24066;&#35336;&#30011;&#35506;\3-&#37117;&#24066;&#34892;&#25919;&#20418;\09-&#23627;&#22806;&#24195;&#21578;&#29289;\&#9733;&#30003;&#35531;&#38306;&#20418;\140-&#25163;&#25968;&#26009;&#12481;&#12455;&#12483;&#12463;Excel&#12289;DW\&#36942;&#21435;&#12496;&#12540;&#12472;&#12519;&#12531;\&#23627;&#22806;&#24195;&#21578;&#12288;&#25163;&#25968;&#26009;&#31561;&#35336;&#31639;&#3492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ヨタカローラ愛豊 (2)"/>
      <sheetName val="長楽寺動物霊園"/>
      <sheetName val="トヨタレンタリース (2)"/>
      <sheetName val="天むすRepas"/>
      <sheetName val="サーラ住宅"/>
      <sheetName val="もりの眼科2"/>
      <sheetName val="山岡歯科"/>
      <sheetName val="三井住友銀行３"/>
      <sheetName val="三井住友銀行２"/>
      <sheetName val="すまいるキング"/>
      <sheetName val="喪美社3"/>
      <sheetName val="喪美社2"/>
      <sheetName val="喪美社１"/>
      <sheetName val="すがぬま接骨院"/>
      <sheetName val="いせき内科クリニック２"/>
      <sheetName val="宮地内科３"/>
      <sheetName val="笹本内科医院"/>
      <sheetName val="中井歯科医院２"/>
      <sheetName val="新日本教育株式会社"/>
      <sheetName val="宮地内科２"/>
      <sheetName val="ＰＥＴ‘Ｓ　ＦＡＮ"/>
      <sheetName val="中井歯科医院"/>
      <sheetName val="岩崎台接骨院"/>
      <sheetName val="加藤サイクル"/>
      <sheetName val="水野スポーツ"/>
      <sheetName val="サークルＫサンクス"/>
      <sheetName val="愛知学院"/>
      <sheetName val="シン歯科"/>
      <sheetName val="いせき内科クリニック"/>
      <sheetName val="マクドナルド　日進中央ネッツプラザ店"/>
      <sheetName val="メーテレ八事ハウジング"/>
      <sheetName val="栄接骨院"/>
      <sheetName val="天白動物病院"/>
      <sheetName val="日進おりど病院"/>
      <sheetName val="ライトオン日進竹の山店"/>
      <sheetName val="カネスエ"/>
      <sheetName val="キクチメガネ"/>
      <sheetName val="ニッケ(2)"/>
      <sheetName val="ＮＴＴドコモ"/>
      <sheetName val="ピアゴ香久山店"/>
      <sheetName val="まつもとクリニック (2)"/>
      <sheetName val="まつもとクリニック"/>
      <sheetName val="山内歯科"/>
      <sheetName val="アオキスーパー"/>
      <sheetName val="サカイ創建（申請２箇所）"/>
      <sheetName val="愛知トヨタ自動車"/>
      <sheetName val="お好み焼本舗"/>
      <sheetName val="ジャスト"/>
      <sheetName val="あいメディカル治療院２"/>
      <sheetName val="トヨタカローラ愛豊"/>
      <sheetName val="宮地内科"/>
      <sheetName val="あいメディカル治療院"/>
      <sheetName val="愛知淑徳大学"/>
      <sheetName val="淑徳（本郷）"/>
      <sheetName val="淑徳（六坊）"/>
      <sheetName val="かくい動物（南山）"/>
      <sheetName val="にわクリニック（梅森町）"/>
      <sheetName val="喪美社（西前田）"/>
      <sheetName val="喪美社（平）"/>
      <sheetName val="喪美社（茶）"/>
      <sheetName val="中井歯科（香）"/>
      <sheetName val="にわクリニック（香）"/>
      <sheetName val="金山クリニック"/>
      <sheetName val="カフェザッカ301（北新町）"/>
      <sheetName val="カフェザッカ301（岩崎町）"/>
      <sheetName val="コメダ米野木店"/>
      <sheetName val="カーコンビニ倶楽部"/>
      <sheetName val="Seasonal-Lab"/>
      <sheetName val="ひだまり接骨院"/>
      <sheetName val="まるち矯正歯科"/>
      <sheetName val="アコム（竹の山ATM)"/>
      <sheetName val="テルウェル"/>
      <sheetName val="WELLA"/>
      <sheetName val="カーマ+2"/>
      <sheetName val="三井住友銀行"/>
      <sheetName val="日進郵便局"/>
      <sheetName val="コスモ石油"/>
      <sheetName val="もりの眼科"/>
      <sheetName val="メグリア"/>
      <sheetName val="カーマ"/>
      <sheetName val="カーマ +1"/>
      <sheetName val="ニッケ"/>
      <sheetName val="日本道路案内"/>
      <sheetName val="キグナス石油"/>
      <sheetName val="きしもとｸﾘﾆｯｸ"/>
      <sheetName val="しょうゆ亭"/>
      <sheetName val="出光(岩崎）"/>
      <sheetName val="ｾﾌﾞﾝｲﾚﾌﾞﾝ"/>
      <sheetName val="はま寿司"/>
      <sheetName val="ホームメイド"/>
      <sheetName val="のだ整形外科"/>
      <sheetName val="にじが丘皮ふ科"/>
      <sheetName val="すき家"/>
      <sheetName val="松屋(塔）"/>
      <sheetName val="ｽｽﾞｷ自販"/>
      <sheetName val="いだか台ｸﾘﾆｯｸ"/>
      <sheetName val="東山ｺﾞﾙﾌｾﾝﾀｰ"/>
      <sheetName val="藤ヶ丘レディースクリニック"/>
      <sheetName val="ｻｰｸﾙKｻﾝｸｽ米野木"/>
      <sheetName val="ｻｰｸﾙKｻﾝｸｽ竹の山"/>
      <sheetName val="松屋(壁面） "/>
      <sheetName val="かくい動物病院"/>
      <sheetName val="ローソン赤池"/>
      <sheetName val="がくﾃﾞﾝﾀﾙｸﾘﾆｯｸ"/>
      <sheetName val="ローソン北新"/>
      <sheetName val="製麺大学"/>
      <sheetName val="岩崎台ﾃﾞﾝﾀﾙｸﾘﾆｯｸ"/>
      <sheetName val="ｾﾌﾞﾝｲﾚﾌﾞﾝ北新"/>
      <sheetName val="大垣共立銀行"/>
      <sheetName val="エイデン竹の山"/>
      <sheetName val="gu"/>
      <sheetName val="gu (新)"/>
      <sheetName val="アップル"/>
      <sheetName val="外国語大学"/>
      <sheetName val="アーレックス㈱"/>
      <sheetName val="カメリヤ"/>
      <sheetName val="ﾈﾊﾞｰﾗﾝﾄﾞ"/>
      <sheetName val="栄新堂接骨院"/>
      <sheetName val="かぐやま眼科"/>
      <sheetName val="出光 (藤枝)"/>
      <sheetName val="㈱間瀬"/>
      <sheetName val="洋服の青山"/>
      <sheetName val="大和ハウス"/>
      <sheetName val="白山幼稚園"/>
      <sheetName val="日進眼科ｸﾘﾆｯｸ①"/>
      <sheetName val="日進眼科ｸﾘﾆｯｸ②"/>
      <sheetName val="ﾄﾖﾀﾚﾝﾀｰﾘｰｽ"/>
      <sheetName val="かにこう食堂"/>
      <sheetName val="味仙"/>
      <sheetName val="ｾﾚｸﾄ100"/>
      <sheetName val="ﾅｺﾞﾔﾊｳｼﾞﾝｸﾞｾﾝﾀｰ梅森会場"/>
      <sheetName val="Ｊｏｓｈｉｎ"/>
      <sheetName val="ドコモ日進店"/>
      <sheetName val="ドコモ竹の山①"/>
      <sheetName val="ドコモ竹の山②"/>
      <sheetName val="ドコモ竹の山③"/>
      <sheetName val="ほっともっと"/>
      <sheetName val="ジムキング"/>
      <sheetName val="ドコモ日進"/>
      <sheetName val="ジャストの森"/>
      <sheetName val="ドコモ日進②"/>
      <sheetName val="FISHING遊"/>
      <sheetName val="ﾄﾖﾀすまいるﾗｲﾌ"/>
      <sheetName val="カーマ　他"/>
      <sheetName val="ｾﾌﾞﾝｲﾚﾌﾞﾝ岩崎台"/>
      <sheetName val="味仙１"/>
      <sheetName val="マキタ"/>
      <sheetName val="ワークマン"/>
      <sheetName val="ステーキ宮"/>
      <sheetName val="ホンダ"/>
      <sheetName val="ウエラ名古屋"/>
      <sheetName val="ﾏｯｸｽﾊﾞﾘｭ"/>
      <sheetName val="ミス・パリ"/>
      <sheetName val="esso・セブン"/>
      <sheetName val="ドコモショップ日進竹の山店"/>
      <sheetName val="広告板"/>
      <sheetName val="久月"/>
      <sheetName val="superVIVAHOME"/>
      <sheetName val="スーパービバホーム"/>
      <sheetName val="マクドナルド400m"/>
      <sheetName val="ソフト・ピア"/>
      <sheetName val="白土歯科"/>
      <sheetName val="水野歯科 "/>
      <sheetName val="オートバックス長久手店"/>
      <sheetName val="亀屋芳広"/>
      <sheetName val="カネスエ長久手"/>
      <sheetName val="ホリデイスポーツ"/>
      <sheetName val="エンジャパン"/>
      <sheetName val="t・shirtsアビエ"/>
      <sheetName val="美容室ブラージュ"/>
      <sheetName val="かにこう食堂 (3年ver.)"/>
      <sheetName val="かつ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9">
          <cell r="D19" t="str">
            <v>有</v>
          </cell>
        </row>
        <row r="20">
          <cell r="D20" t="str">
            <v>無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D8F-682C-4301-9CA8-0339A4CD64C5}">
  <sheetPr codeName="Sheet8">
    <tabColor rgb="FF0070C0"/>
  </sheetPr>
  <dimension ref="A1:J40"/>
  <sheetViews>
    <sheetView tabSelected="1" view="pageBreakPreview" zoomScale="80" zoomScaleNormal="70" zoomScaleSheetLayoutView="80" workbookViewId="0">
      <selection activeCell="F21" sqref="F21"/>
    </sheetView>
  </sheetViews>
  <sheetFormatPr defaultColWidth="9" defaultRowHeight="18.75"/>
  <cols>
    <col min="1" max="1" width="9.875" style="3" customWidth="1"/>
    <col min="2" max="2" width="6.875" style="3" customWidth="1"/>
    <col min="3" max="3" width="27.875" style="3" customWidth="1"/>
    <col min="4" max="4" width="9.5" style="3" customWidth="1"/>
    <col min="5" max="5" width="53.25" style="3" customWidth="1"/>
    <col min="6" max="6" width="85" style="3" customWidth="1"/>
    <col min="7" max="7" width="23.5" style="3" customWidth="1"/>
    <col min="8" max="8" width="20.875" style="3" customWidth="1"/>
    <col min="9" max="9" width="9" style="3"/>
    <col min="10" max="10" width="14.5" style="3" customWidth="1"/>
    <col min="11" max="16384" width="9" style="3"/>
  </cols>
  <sheetData>
    <row r="1" spans="1:10" ht="25.5">
      <c r="A1" s="41" t="s">
        <v>76</v>
      </c>
      <c r="E1" s="50" t="s">
        <v>78</v>
      </c>
    </row>
    <row r="2" spans="1:10">
      <c r="A2" s="185"/>
      <c r="B2" s="186"/>
      <c r="C2" s="187"/>
      <c r="D2" s="35" t="s">
        <v>79</v>
      </c>
      <c r="E2" s="36" t="s">
        <v>50</v>
      </c>
      <c r="F2" s="39" t="s">
        <v>58</v>
      </c>
      <c r="G2" s="40" t="s">
        <v>63</v>
      </c>
    </row>
    <row r="3" spans="1:10" ht="25.5" customHeight="1">
      <c r="A3" s="191" t="s">
        <v>59</v>
      </c>
      <c r="B3" s="192"/>
      <c r="C3" s="193"/>
      <c r="D3" s="30" t="s">
        <v>57</v>
      </c>
      <c r="E3" s="46"/>
      <c r="F3" s="37" t="s">
        <v>80</v>
      </c>
      <c r="G3" s="42" t="str">
        <f t="shared" ref="G3:G37" si="0">IF(E3="","必須項目です","")</f>
        <v>必須項目です</v>
      </c>
    </row>
    <row r="4" spans="1:10" ht="25.5" customHeight="1">
      <c r="A4" s="188" t="s">
        <v>22</v>
      </c>
      <c r="B4" s="194" t="s">
        <v>108</v>
      </c>
      <c r="C4" s="27" t="s">
        <v>52</v>
      </c>
      <c r="D4" s="31" t="s">
        <v>57</v>
      </c>
      <c r="E4" s="47"/>
      <c r="F4" s="27" t="s">
        <v>81</v>
      </c>
      <c r="G4" s="42" t="str">
        <f t="shared" si="0"/>
        <v>必須項目です</v>
      </c>
    </row>
    <row r="5" spans="1:10" ht="25.5" customHeight="1">
      <c r="A5" s="189"/>
      <c r="B5" s="196"/>
      <c r="C5" s="32" t="s">
        <v>51</v>
      </c>
      <c r="D5" s="31" t="s">
        <v>57</v>
      </c>
      <c r="E5" s="47"/>
      <c r="F5" s="27" t="s">
        <v>107</v>
      </c>
      <c r="G5" s="42" t="str">
        <f t="shared" si="0"/>
        <v>必須項目です</v>
      </c>
    </row>
    <row r="6" spans="1:10" ht="25.5" customHeight="1">
      <c r="A6" s="189"/>
      <c r="B6" s="195" t="s">
        <v>53</v>
      </c>
      <c r="C6" s="33" t="s">
        <v>54</v>
      </c>
      <c r="D6" s="31" t="s">
        <v>57</v>
      </c>
      <c r="E6" s="47"/>
      <c r="F6" s="27" t="s">
        <v>82</v>
      </c>
      <c r="G6" s="42" t="str">
        <f t="shared" si="0"/>
        <v>必須項目です</v>
      </c>
    </row>
    <row r="7" spans="1:10" ht="25.5" customHeight="1">
      <c r="A7" s="189"/>
      <c r="B7" s="195"/>
      <c r="C7" s="27" t="s">
        <v>23</v>
      </c>
      <c r="D7" s="31" t="s">
        <v>57</v>
      </c>
      <c r="E7" s="47"/>
      <c r="F7" s="27" t="s">
        <v>82</v>
      </c>
      <c r="G7" s="42" t="str">
        <f t="shared" si="0"/>
        <v>必須項目です</v>
      </c>
    </row>
    <row r="8" spans="1:10" ht="25.5" customHeight="1">
      <c r="A8" s="190"/>
      <c r="B8" s="196"/>
      <c r="C8" s="27" t="s">
        <v>24</v>
      </c>
      <c r="D8" s="31" t="s">
        <v>57</v>
      </c>
      <c r="E8" s="47"/>
      <c r="F8" s="27" t="s">
        <v>81</v>
      </c>
      <c r="G8" s="42" t="str">
        <f t="shared" si="0"/>
        <v>必須項目です</v>
      </c>
    </row>
    <row r="9" spans="1:10" ht="40.5" customHeight="1">
      <c r="A9" s="168" t="s">
        <v>67</v>
      </c>
      <c r="B9" s="171" t="s">
        <v>62</v>
      </c>
      <c r="C9" s="172"/>
      <c r="D9" s="31" t="s">
        <v>57</v>
      </c>
      <c r="E9" s="46"/>
      <c r="F9" s="70" t="s">
        <v>83</v>
      </c>
      <c r="G9" s="42" t="str">
        <f t="shared" si="0"/>
        <v>必須項目です</v>
      </c>
    </row>
    <row r="10" spans="1:10" ht="40.5" customHeight="1">
      <c r="A10" s="169"/>
      <c r="B10" s="191" t="s">
        <v>20</v>
      </c>
      <c r="C10" s="193"/>
      <c r="D10" s="31" t="s">
        <v>57</v>
      </c>
      <c r="E10" s="46"/>
      <c r="F10" s="28" t="s">
        <v>84</v>
      </c>
      <c r="G10" s="42" t="str">
        <f t="shared" si="0"/>
        <v>必須項目です</v>
      </c>
      <c r="H10" s="26"/>
      <c r="I10" s="26"/>
      <c r="J10" s="26"/>
    </row>
    <row r="11" spans="1:10" ht="24.75" customHeight="1">
      <c r="A11" s="169"/>
      <c r="B11" s="191" t="s">
        <v>7</v>
      </c>
      <c r="C11" s="193"/>
      <c r="D11" s="31" t="s">
        <v>57</v>
      </c>
      <c r="E11" s="47"/>
      <c r="F11" s="27" t="s">
        <v>85</v>
      </c>
      <c r="G11" s="42" t="str">
        <f t="shared" si="0"/>
        <v>必須項目です</v>
      </c>
      <c r="H11" s="26"/>
      <c r="I11" s="26"/>
      <c r="J11" s="26"/>
    </row>
    <row r="12" spans="1:10" ht="24.75" customHeight="1">
      <c r="A12" s="169"/>
      <c r="B12" s="191" t="s">
        <v>25</v>
      </c>
      <c r="C12" s="193"/>
      <c r="D12" s="31" t="s">
        <v>57</v>
      </c>
      <c r="E12" s="46"/>
      <c r="F12" s="51" t="s">
        <v>86</v>
      </c>
      <c r="G12" s="42" t="str">
        <f t="shared" si="0"/>
        <v>必須項目です</v>
      </c>
      <c r="H12" s="26"/>
      <c r="I12" s="26"/>
      <c r="J12" s="26"/>
    </row>
    <row r="13" spans="1:10" ht="24.75" customHeight="1">
      <c r="A13" s="169"/>
      <c r="B13" s="191" t="s">
        <v>98</v>
      </c>
      <c r="C13" s="193"/>
      <c r="D13" s="31" t="s">
        <v>57</v>
      </c>
      <c r="E13" s="47"/>
      <c r="F13" s="25" t="s">
        <v>87</v>
      </c>
      <c r="G13" s="42" t="str">
        <f t="shared" si="0"/>
        <v>必須項目です</v>
      </c>
      <c r="H13" s="26"/>
      <c r="I13" s="26"/>
      <c r="J13" s="26"/>
    </row>
    <row r="14" spans="1:10" ht="24.75" customHeight="1">
      <c r="A14" s="169"/>
      <c r="B14" s="194" t="s">
        <v>26</v>
      </c>
      <c r="C14" s="13" t="s">
        <v>99</v>
      </c>
      <c r="D14" s="38" t="str">
        <f>IF(E11=1, "必須", "")</f>
        <v/>
      </c>
      <c r="E14" s="47"/>
      <c r="F14" s="27" t="s">
        <v>88</v>
      </c>
      <c r="G14" s="42" t="str">
        <f>IF(AND(E11=1, ISBLANK(E14)), "必須項目です", "")</f>
        <v/>
      </c>
      <c r="H14" s="26"/>
      <c r="I14" s="26"/>
      <c r="J14" s="26"/>
    </row>
    <row r="15" spans="1:10" ht="24.75" customHeight="1">
      <c r="A15" s="169"/>
      <c r="B15" s="195"/>
      <c r="C15" s="13" t="s">
        <v>100</v>
      </c>
      <c r="D15" s="38" t="str">
        <f>IF(E11=1, "必須", "")</f>
        <v/>
      </c>
      <c r="E15" s="47"/>
      <c r="F15" s="27" t="s">
        <v>88</v>
      </c>
      <c r="G15" s="42" t="str">
        <f>IF(AND(E11=1, ISBLANK(E15)), "必須項目です", "")</f>
        <v/>
      </c>
      <c r="H15" s="26"/>
      <c r="I15" s="26"/>
      <c r="J15" s="26"/>
    </row>
    <row r="16" spans="1:10" ht="24.75" customHeight="1">
      <c r="A16" s="170"/>
      <c r="B16" s="196"/>
      <c r="C16" s="13" t="s">
        <v>101</v>
      </c>
      <c r="D16" s="38" t="str">
        <f>IF(E11=1, "必須", "")</f>
        <v/>
      </c>
      <c r="E16" s="47"/>
      <c r="F16" s="27" t="s">
        <v>88</v>
      </c>
      <c r="G16" s="42" t="str">
        <f>IF(AND(E11=1, ISBLANK(E16)), "必須項目です", "")</f>
        <v/>
      </c>
      <c r="H16" s="26"/>
      <c r="I16" s="26"/>
      <c r="J16" s="26"/>
    </row>
    <row r="17" spans="1:10" ht="25.5" customHeight="1">
      <c r="A17" s="191" t="s">
        <v>27</v>
      </c>
      <c r="B17" s="192"/>
      <c r="C17" s="193"/>
      <c r="D17" s="31" t="s">
        <v>57</v>
      </c>
      <c r="E17" s="47"/>
      <c r="F17" s="27" t="s">
        <v>89</v>
      </c>
      <c r="G17" s="42" t="str">
        <f t="shared" si="0"/>
        <v>必須項目です</v>
      </c>
      <c r="H17" s="8"/>
    </row>
    <row r="18" spans="1:10" ht="25.5" customHeight="1">
      <c r="A18" s="162" t="s">
        <v>68</v>
      </c>
      <c r="B18" s="163"/>
      <c r="C18" s="13" t="s">
        <v>55</v>
      </c>
      <c r="D18" s="31" t="s">
        <v>57</v>
      </c>
      <c r="E18" s="48"/>
      <c r="F18" s="37" t="s">
        <v>80</v>
      </c>
      <c r="G18" s="42" t="str">
        <f t="shared" si="0"/>
        <v>必須項目です</v>
      </c>
      <c r="H18" s="24"/>
      <c r="I18" s="5"/>
      <c r="J18" s="5"/>
    </row>
    <row r="19" spans="1:10" ht="33">
      <c r="A19" s="166"/>
      <c r="B19" s="167"/>
      <c r="C19" s="13" t="s">
        <v>56</v>
      </c>
      <c r="D19" s="31" t="s">
        <v>57</v>
      </c>
      <c r="E19" s="49"/>
      <c r="F19" s="100" t="s">
        <v>110</v>
      </c>
      <c r="G19" s="42" t="str">
        <f t="shared" si="0"/>
        <v>必須項目です</v>
      </c>
      <c r="H19" s="24"/>
      <c r="I19" s="5"/>
      <c r="J19" s="5"/>
    </row>
    <row r="20" spans="1:10" ht="25.5" customHeight="1">
      <c r="A20" s="179" t="s">
        <v>69</v>
      </c>
      <c r="B20" s="180"/>
      <c r="C20" s="13" t="s">
        <v>72</v>
      </c>
      <c r="D20" s="31" t="s">
        <v>57</v>
      </c>
      <c r="E20" s="46"/>
      <c r="F20" s="37" t="s">
        <v>80</v>
      </c>
      <c r="G20" s="42" t="str">
        <f t="shared" si="0"/>
        <v>必須項目です</v>
      </c>
      <c r="H20" s="24"/>
      <c r="I20" s="5"/>
      <c r="J20" s="5"/>
    </row>
    <row r="21" spans="1:10" ht="25.5" customHeight="1">
      <c r="A21" s="181"/>
      <c r="B21" s="182"/>
      <c r="C21" s="13" t="s">
        <v>73</v>
      </c>
      <c r="D21" s="31" t="s">
        <v>57</v>
      </c>
      <c r="E21" s="99"/>
      <c r="F21" s="37" t="s">
        <v>90</v>
      </c>
      <c r="G21" s="42" t="str">
        <f>IF(E21="","必須項目です","")</f>
        <v>必須項目です</v>
      </c>
      <c r="H21" s="24"/>
      <c r="I21" s="5"/>
      <c r="J21" s="5"/>
    </row>
    <row r="22" spans="1:10" ht="25.5" customHeight="1">
      <c r="A22" s="181"/>
      <c r="B22" s="182"/>
      <c r="C22" s="13" t="s">
        <v>70</v>
      </c>
      <c r="D22" s="31" t="s">
        <v>57</v>
      </c>
      <c r="E22" s="48"/>
      <c r="F22" s="37" t="s">
        <v>80</v>
      </c>
      <c r="G22" s="42" t="str">
        <f>IF(E22="","必須項目です","")</f>
        <v>必須項目です</v>
      </c>
      <c r="H22" s="24"/>
      <c r="I22" s="5"/>
      <c r="J22" s="5"/>
    </row>
    <row r="23" spans="1:10" ht="25.5" customHeight="1">
      <c r="A23" s="183"/>
      <c r="B23" s="184"/>
      <c r="C23" s="13" t="s">
        <v>71</v>
      </c>
      <c r="D23" s="31" t="s">
        <v>57</v>
      </c>
      <c r="E23" s="49"/>
      <c r="F23" s="37" t="s">
        <v>80</v>
      </c>
      <c r="G23" s="42" t="str">
        <f>IF(E23="","必須項目です","")</f>
        <v>必須項目です</v>
      </c>
      <c r="H23" s="24"/>
      <c r="I23" s="5"/>
      <c r="J23" s="5"/>
    </row>
    <row r="24" spans="1:10" ht="25.5" customHeight="1">
      <c r="A24" s="173" t="s">
        <v>29</v>
      </c>
      <c r="B24" s="174"/>
      <c r="C24" s="43" t="s">
        <v>75</v>
      </c>
      <c r="D24" s="31" t="s">
        <v>57</v>
      </c>
      <c r="E24" s="49"/>
      <c r="F24" s="37" t="s">
        <v>93</v>
      </c>
      <c r="G24" s="42" t="str">
        <f>IF(E24="","必須項目です","")</f>
        <v>必須項目です</v>
      </c>
      <c r="H24" s="24"/>
      <c r="I24" s="5"/>
      <c r="J24" s="5"/>
    </row>
    <row r="25" spans="1:10" ht="25.5" customHeight="1">
      <c r="A25" s="175"/>
      <c r="B25" s="176"/>
      <c r="C25" s="28" t="s">
        <v>28</v>
      </c>
      <c r="D25" s="44" t="str">
        <f>IF($E$24="申請者と異なる", "必須", "")</f>
        <v/>
      </c>
      <c r="E25" s="47"/>
      <c r="F25" s="27" t="s">
        <v>91</v>
      </c>
      <c r="G25" s="42" t="str">
        <f>IF(AND(E24="申請者と異なる", ISBLANK(E25)), "必須項目です", "")</f>
        <v/>
      </c>
    </row>
    <row r="26" spans="1:10" ht="25.5" customHeight="1">
      <c r="A26" s="175"/>
      <c r="B26" s="176"/>
      <c r="C26" s="27" t="s">
        <v>52</v>
      </c>
      <c r="D26" s="44" t="str">
        <f>IF($E$24="申請者と異なる", "必須", "")</f>
        <v/>
      </c>
      <c r="E26" s="47"/>
      <c r="F26" s="28" t="s">
        <v>92</v>
      </c>
      <c r="G26" s="42" t="str">
        <f>IF(AND(E24="申請者と異なる", ISBLANK(E26)), "必須項目です", "")</f>
        <v/>
      </c>
    </row>
    <row r="27" spans="1:10" ht="25.5" customHeight="1">
      <c r="A27" s="175"/>
      <c r="B27" s="176"/>
      <c r="C27" s="27" t="s">
        <v>51</v>
      </c>
      <c r="D27" s="44" t="str">
        <f>IF($E$24="申請者と異なる", "必須", "")</f>
        <v/>
      </c>
      <c r="E27" s="47"/>
      <c r="F27" s="27" t="s">
        <v>91</v>
      </c>
      <c r="G27" s="42" t="str">
        <f>IF(AND(E24="申請者と異なる", ISBLANK(E27)), "必須項目です", "")</f>
        <v/>
      </c>
    </row>
    <row r="28" spans="1:10" ht="25.5" customHeight="1">
      <c r="A28" s="177"/>
      <c r="B28" s="178"/>
      <c r="C28" s="27" t="s">
        <v>31</v>
      </c>
      <c r="D28" s="44" t="str">
        <f>IF($E$24="申請者と異なる", "必須", "")</f>
        <v/>
      </c>
      <c r="E28" s="47"/>
      <c r="F28" s="28" t="s">
        <v>92</v>
      </c>
      <c r="G28" s="42" t="str">
        <f>IF(AND(E24="申請者と異なる", ISBLANK(E28)), "必須項目です", "")</f>
        <v/>
      </c>
    </row>
    <row r="29" spans="1:10" ht="25.5" customHeight="1">
      <c r="A29" s="173" t="s">
        <v>32</v>
      </c>
      <c r="B29" s="174"/>
      <c r="C29" s="28" t="s">
        <v>32</v>
      </c>
      <c r="D29" s="31" t="s">
        <v>57</v>
      </c>
      <c r="E29" s="46"/>
      <c r="F29" s="37" t="s">
        <v>93</v>
      </c>
      <c r="G29" s="42" t="str">
        <f t="shared" si="0"/>
        <v>必須項目です</v>
      </c>
    </row>
    <row r="30" spans="1:10" ht="25.5" customHeight="1">
      <c r="A30" s="175"/>
      <c r="B30" s="176"/>
      <c r="C30" s="28" t="s">
        <v>52</v>
      </c>
      <c r="D30" s="98" t="str">
        <f>IF($E$29="いずれとも異なる", "必須", "")</f>
        <v/>
      </c>
      <c r="E30" s="47"/>
      <c r="F30" s="27" t="s">
        <v>94</v>
      </c>
      <c r="G30" s="42" t="str">
        <f>IF(AND($E$29="いずれとも異なる", ISBLANK($E$30)), "必須項目です", "")</f>
        <v/>
      </c>
    </row>
    <row r="31" spans="1:10" ht="25.5" customHeight="1">
      <c r="A31" s="175"/>
      <c r="B31" s="176"/>
      <c r="C31" s="28" t="s">
        <v>51</v>
      </c>
      <c r="D31" s="98" t="str">
        <f>IF($E$29="いずれとも異なる", "必須", "")</f>
        <v/>
      </c>
      <c r="E31" s="47"/>
      <c r="F31" s="27" t="s">
        <v>95</v>
      </c>
      <c r="G31" s="42" t="str">
        <f>IF(AND($E$29="いずれとも異なる", ISBLANK($E$31)), "必須項目です", "")</f>
        <v/>
      </c>
    </row>
    <row r="32" spans="1:10" ht="40.5" customHeight="1">
      <c r="A32" s="177"/>
      <c r="B32" s="178"/>
      <c r="C32" s="28" t="s">
        <v>109</v>
      </c>
      <c r="D32" s="98" t="str">
        <f>IF($E$29="いずれとも異なる", "必須", "")</f>
        <v/>
      </c>
      <c r="E32" s="47"/>
      <c r="F32" s="27" t="s">
        <v>95</v>
      </c>
      <c r="G32" s="42" t="str">
        <f>IF(AND($E$29="いずれとも異なる", ISBLANK($E$32)), "必須項目です", "")</f>
        <v/>
      </c>
    </row>
    <row r="33" spans="1:7" ht="25.5" customHeight="1">
      <c r="A33" s="173" t="s">
        <v>33</v>
      </c>
      <c r="B33" s="174"/>
      <c r="C33" s="28" t="s">
        <v>61</v>
      </c>
      <c r="D33" s="31" t="s">
        <v>57</v>
      </c>
      <c r="E33" s="46"/>
      <c r="F33" s="37" t="s">
        <v>93</v>
      </c>
      <c r="G33" s="42" t="str">
        <f>IF(E33="","必須項目です","")</f>
        <v>必須項目です</v>
      </c>
    </row>
    <row r="34" spans="1:7" ht="25.5" customHeight="1">
      <c r="A34" s="175"/>
      <c r="B34" s="176"/>
      <c r="C34" s="28" t="s">
        <v>52</v>
      </c>
      <c r="D34" s="98" t="str">
        <f>IF($E$33="いずれとも異なる", "必須", "")</f>
        <v/>
      </c>
      <c r="E34" s="47"/>
      <c r="F34" s="27" t="s">
        <v>94</v>
      </c>
      <c r="G34" s="42" t="str">
        <f>IF(AND($E$33="いずれとも異なる", ISBLANK($E$34)), "必須項目です", "")</f>
        <v/>
      </c>
    </row>
    <row r="35" spans="1:7" ht="25.5" customHeight="1">
      <c r="A35" s="175"/>
      <c r="B35" s="176"/>
      <c r="C35" s="34" t="s">
        <v>51</v>
      </c>
      <c r="D35" s="98" t="str">
        <f>IF($E$33="いずれとも異なる", "必須", "")</f>
        <v/>
      </c>
      <c r="E35" s="47"/>
      <c r="F35" s="27" t="s">
        <v>95</v>
      </c>
      <c r="G35" s="42" t="str">
        <f>IF(AND($E$33="いずれとも異なる", ISBLANK($E$35)), "必須項目です", "")</f>
        <v/>
      </c>
    </row>
    <row r="36" spans="1:7" ht="40.5" customHeight="1">
      <c r="A36" s="177"/>
      <c r="B36" s="178"/>
      <c r="C36" s="28" t="s">
        <v>109</v>
      </c>
      <c r="D36" s="98" t="str">
        <f>IF($E$33="いずれとも異なる", "必須", "")</f>
        <v/>
      </c>
      <c r="E36" s="47"/>
      <c r="F36" s="27" t="s">
        <v>95</v>
      </c>
      <c r="G36" s="42" t="str">
        <f>IF(AND($E$33="いずれとも異なる", ISBLANK($E$36)), "必須項目です", "")</f>
        <v/>
      </c>
    </row>
    <row r="37" spans="1:7" ht="25.5" customHeight="1">
      <c r="A37" s="162" t="s">
        <v>34</v>
      </c>
      <c r="B37" s="163"/>
      <c r="C37" s="29" t="s">
        <v>34</v>
      </c>
      <c r="D37" s="31" t="s">
        <v>57</v>
      </c>
      <c r="E37" s="46"/>
      <c r="F37" s="37" t="s">
        <v>93</v>
      </c>
      <c r="G37" s="42" t="str">
        <f t="shared" si="0"/>
        <v>必須項目です</v>
      </c>
    </row>
    <row r="38" spans="1:7" ht="25.5" customHeight="1">
      <c r="A38" s="164"/>
      <c r="B38" s="165"/>
      <c r="C38" s="28" t="s">
        <v>49</v>
      </c>
      <c r="D38" s="98" t="str">
        <f>IF($E$37="いずれとも異なる", "必須", "")</f>
        <v/>
      </c>
      <c r="E38" s="47"/>
      <c r="F38" s="27" t="s">
        <v>94</v>
      </c>
      <c r="G38" s="42" t="str">
        <f>IF(AND($E$37="いずれとも異なる", ISBLANK($E$38)), "必須項目です", "")</f>
        <v/>
      </c>
    </row>
    <row r="39" spans="1:7" ht="25.5" customHeight="1">
      <c r="A39" s="164"/>
      <c r="B39" s="165"/>
      <c r="C39" s="28" t="s">
        <v>51</v>
      </c>
      <c r="D39" s="98" t="str">
        <f>IF($E$37="いずれとも異なる", "必須", "")</f>
        <v/>
      </c>
      <c r="E39" s="47"/>
      <c r="F39" s="27" t="s">
        <v>95</v>
      </c>
      <c r="G39" s="42" t="str">
        <f>IF(AND($E$37="いずれとも異なる", ISBLANK($E$39)), "必須項目です", "")</f>
        <v/>
      </c>
    </row>
    <row r="40" spans="1:7" ht="40.5" customHeight="1">
      <c r="A40" s="166"/>
      <c r="B40" s="167"/>
      <c r="C40" s="28" t="s">
        <v>109</v>
      </c>
      <c r="D40" s="98" t="str">
        <f>IF($E$37="いずれとも異なる", "必須", "")</f>
        <v/>
      </c>
      <c r="E40" s="47"/>
      <c r="F40" s="27" t="s">
        <v>95</v>
      </c>
      <c r="G40" s="42" t="str">
        <f>IF(AND($E$37="いずれとも異なる", ISBLANK($E$40)), "必須項目です", "")</f>
        <v/>
      </c>
    </row>
  </sheetData>
  <sheetProtection algorithmName="SHA-512" hashValue="6RPTteJc2ITF2d4SL7H1yaaqvoHgnlurWiX9uRbeNEynmPYKTzhjhb6BQNWn6x1ZfzHp+BmbAibCR16DuEHo2Q==" saltValue="6z+oYJtdPe2b7fYcqy89rg==" spinCount="100000" sheet="1" objects="1" scenarios="1"/>
  <mergeCells count="19">
    <mergeCell ref="A2:C2"/>
    <mergeCell ref="A4:A8"/>
    <mergeCell ref="A17:C17"/>
    <mergeCell ref="A18:B19"/>
    <mergeCell ref="B12:C12"/>
    <mergeCell ref="B13:C13"/>
    <mergeCell ref="B14:B16"/>
    <mergeCell ref="A3:C3"/>
    <mergeCell ref="B4:B5"/>
    <mergeCell ref="B6:B8"/>
    <mergeCell ref="B10:C10"/>
    <mergeCell ref="B11:C11"/>
    <mergeCell ref="A37:B40"/>
    <mergeCell ref="A9:A16"/>
    <mergeCell ref="B9:C9"/>
    <mergeCell ref="A33:B36"/>
    <mergeCell ref="A29:B32"/>
    <mergeCell ref="A24:B28"/>
    <mergeCell ref="A20:B23"/>
  </mergeCells>
  <phoneticPr fontId="5"/>
  <conditionalFormatting sqref="D14">
    <cfRule type="expression" dxfId="67" priority="75">
      <formula>E11=1</formula>
    </cfRule>
    <cfRule type="expression" dxfId="66" priority="76">
      <formula>E11&lt;&gt;1</formula>
    </cfRule>
  </conditionalFormatting>
  <conditionalFormatting sqref="D15">
    <cfRule type="expression" dxfId="65" priority="73">
      <formula>E11=1</formula>
    </cfRule>
    <cfRule type="expression" dxfId="64" priority="74">
      <formula>E11&lt;&gt;1</formula>
    </cfRule>
  </conditionalFormatting>
  <conditionalFormatting sqref="D16">
    <cfRule type="expression" dxfId="63" priority="71">
      <formula>E11&lt;&gt;1</formula>
    </cfRule>
    <cfRule type="expression" dxfId="62" priority="72">
      <formula>E11=1</formula>
    </cfRule>
  </conditionalFormatting>
  <conditionalFormatting sqref="D25">
    <cfRule type="expression" dxfId="61" priority="52">
      <formula>OR(ISBLANK(E24), E24="申請者と同じ")</formula>
    </cfRule>
    <cfRule type="expression" dxfId="60" priority="53">
      <formula>E24="申請者と異なる"</formula>
    </cfRule>
  </conditionalFormatting>
  <conditionalFormatting sqref="D26">
    <cfRule type="expression" dxfId="59" priority="50">
      <formula>OR(ISBLANK(E24), E24="申請者と同じ")</formula>
    </cfRule>
    <cfRule type="expression" dxfId="58" priority="51">
      <formula>E24="申請者と異なる"</formula>
    </cfRule>
  </conditionalFormatting>
  <conditionalFormatting sqref="D27">
    <cfRule type="expression" dxfId="57" priority="48">
      <formula>OR(ISBLANK(E24), E24="申請者と同じ")</formula>
    </cfRule>
    <cfRule type="expression" dxfId="56" priority="49">
      <formula>E24="申請者と異なる"</formula>
    </cfRule>
  </conditionalFormatting>
  <conditionalFormatting sqref="D28">
    <cfRule type="expression" dxfId="55" priority="46">
      <formula>OR(ISBLANK(E24), E24="申請者と同じ")</formula>
    </cfRule>
    <cfRule type="expression" dxfId="54" priority="47">
      <formula>E24="申請者と異なる"</formula>
    </cfRule>
  </conditionalFormatting>
  <conditionalFormatting sqref="D30">
    <cfRule type="expression" dxfId="53" priority="42">
      <formula>OR(ISBLANK(E29), E29="申請者と同じ", E29="広告主と同じ")</formula>
    </cfRule>
  </conditionalFormatting>
  <conditionalFormatting sqref="D30:D32">
    <cfRule type="expression" dxfId="52" priority="64">
      <formula>$E$29="いずれとも異なる"</formula>
    </cfRule>
  </conditionalFormatting>
  <conditionalFormatting sqref="D32">
    <cfRule type="expression" dxfId="51" priority="63">
      <formula>OR(ISBLANK(E29), E29="申請者と同じ", E29="広告主と同じ")</formula>
    </cfRule>
  </conditionalFormatting>
  <conditionalFormatting sqref="D34">
    <cfRule type="expression" dxfId="50" priority="35">
      <formula>OR(ISBLANK(E33), E33="申請者と同じ", E33="広告主と同じ")</formula>
    </cfRule>
  </conditionalFormatting>
  <conditionalFormatting sqref="D34:D36">
    <cfRule type="expression" dxfId="49" priority="30">
      <formula>$E$33="いずれとも異なる"</formula>
    </cfRule>
  </conditionalFormatting>
  <conditionalFormatting sqref="D35 D39 D31">
    <cfRule type="expression" dxfId="48" priority="41">
      <formula>OR(ISBLANK(E29), E29="申請者と同じ", E29="広告主と同じ")</formula>
    </cfRule>
  </conditionalFormatting>
  <conditionalFormatting sqref="D36">
    <cfRule type="expression" dxfId="47" priority="61">
      <formula>OR(ISBLANK(E33), E33="申請者と同じ", E33="広告主と同じ")</formula>
    </cfRule>
    <cfRule type="expression" dxfId="46" priority="62">
      <formula>$E$33="いずれとも異なる"</formula>
    </cfRule>
  </conditionalFormatting>
  <conditionalFormatting sqref="D38">
    <cfRule type="expression" dxfId="45" priority="26">
      <formula>OR(ISBLANK(E37), E37="申請者と同じ", E37="広告主と同じ")</formula>
    </cfRule>
  </conditionalFormatting>
  <conditionalFormatting sqref="D38:D40">
    <cfRule type="expression" dxfId="44" priority="23">
      <formula>$E$37="いずれとも異なる"</formula>
    </cfRule>
  </conditionalFormatting>
  <conditionalFormatting sqref="D40">
    <cfRule type="expression" dxfId="43" priority="59">
      <formula>OR(ISBLANK(E37), E37="申請者と同じ", E37="広告主と同じ")</formula>
    </cfRule>
    <cfRule type="expression" dxfId="42" priority="60">
      <formula>$E$37="いずれとも異なる"</formula>
    </cfRule>
  </conditionalFormatting>
  <conditionalFormatting sqref="E3:E5">
    <cfRule type="cellIs" dxfId="41" priority="17" operator="equal">
      <formula>""</formula>
    </cfRule>
  </conditionalFormatting>
  <conditionalFormatting sqref="E6:E13">
    <cfRule type="cellIs" dxfId="40" priority="10" operator="equal">
      <formula>""</formula>
    </cfRule>
  </conditionalFormatting>
  <conditionalFormatting sqref="E14">
    <cfRule type="expression" dxfId="39" priority="11">
      <formula>AND(E11=1, ISBLANK(E14))</formula>
    </cfRule>
    <cfRule type="expression" dxfId="38" priority="14">
      <formula>E11&lt;&gt;1</formula>
    </cfRule>
  </conditionalFormatting>
  <conditionalFormatting sqref="E15">
    <cfRule type="expression" dxfId="37" priority="9">
      <formula>AND(E11=1, ISBLANK(E15))</formula>
    </cfRule>
    <cfRule type="expression" dxfId="36" priority="13">
      <formula>E11&lt;&gt;1</formula>
    </cfRule>
  </conditionalFormatting>
  <conditionalFormatting sqref="E16">
    <cfRule type="expression" dxfId="35" priority="8">
      <formula>AND(E11=1, ISBLANK(E16))</formula>
    </cfRule>
    <cfRule type="expression" dxfId="34" priority="12">
      <formula>E11&lt;&gt;1</formula>
    </cfRule>
  </conditionalFormatting>
  <conditionalFormatting sqref="E17:E29">
    <cfRule type="cellIs" dxfId="33" priority="5" operator="equal">
      <formula>""</formula>
    </cfRule>
  </conditionalFormatting>
  <conditionalFormatting sqref="E25">
    <cfRule type="expression" dxfId="32" priority="4">
      <formula>OR(ISBLANK(E24), E24="申請者と同じ")</formula>
    </cfRule>
  </conditionalFormatting>
  <conditionalFormatting sqref="E26">
    <cfRule type="expression" dxfId="31" priority="3">
      <formula>OR(ISBLANK(E24), E24="申請者と同じ")</formula>
    </cfRule>
  </conditionalFormatting>
  <conditionalFormatting sqref="E27">
    <cfRule type="expression" dxfId="30" priority="2">
      <formula>OR(ISBLANK(E24), E24="申請者と同じ")</formula>
    </cfRule>
  </conditionalFormatting>
  <conditionalFormatting sqref="E28">
    <cfRule type="expression" dxfId="29" priority="1">
      <formula>OR(ISBLANK(E24), E24="申請者と同じ")</formula>
    </cfRule>
  </conditionalFormatting>
  <conditionalFormatting sqref="E30">
    <cfRule type="expression" dxfId="28" priority="37">
      <formula>AND(E29="いずれとも異なる", ISBLANK(E30))</formula>
    </cfRule>
    <cfRule type="expression" dxfId="27" priority="40">
      <formula>OR(ISBLANK(E29), E29="申請者と同じ", E29="広告主と同じ")</formula>
    </cfRule>
  </conditionalFormatting>
  <conditionalFormatting sqref="E31 E35 E39">
    <cfRule type="expression" dxfId="26" priority="36">
      <formula>AND(E29="いずれとも異なる", ISBLANK(E31))</formula>
    </cfRule>
    <cfRule type="expression" dxfId="25" priority="39">
      <formula>OR(ISBLANK(E29), E29="申請者と同じ", E29="広告主と同じ")</formula>
    </cfRule>
  </conditionalFormatting>
  <conditionalFormatting sqref="E32">
    <cfRule type="expression" dxfId="24" priority="38">
      <formula>AND(E29="いずれとも異なる", ISBLANK(E32))</formula>
    </cfRule>
    <cfRule type="expression" dxfId="23" priority="68">
      <formula>OR(ISBLANK(E29), E29="申請者と同じ", E29="広告主と同じ")</formula>
    </cfRule>
  </conditionalFormatting>
  <conditionalFormatting sqref="E33">
    <cfRule type="cellIs" dxfId="22" priority="69" operator="equal">
      <formula>""</formula>
    </cfRule>
  </conditionalFormatting>
  <conditionalFormatting sqref="E34">
    <cfRule type="expression" dxfId="21" priority="28">
      <formula>AND(E33="いずれとも異なる", ISBLANK(E34))</formula>
    </cfRule>
    <cfRule type="expression" dxfId="20" priority="33">
      <formula>OR(ISBLANK(E33), E33="申請者と同じ", E33="広告主と同じ")</formula>
    </cfRule>
  </conditionalFormatting>
  <conditionalFormatting sqref="E36">
    <cfRule type="expression" dxfId="19" priority="29">
      <formula>AND(E33="いずれとも異なる", ISBLANK(E36))</formula>
    </cfRule>
    <cfRule type="expression" dxfId="18" priority="66">
      <formula>OR(ISBLANK(E33), E33="申請者と同じ", E33="広告主と同じ")</formula>
    </cfRule>
  </conditionalFormatting>
  <conditionalFormatting sqref="E37">
    <cfRule type="cellIs" dxfId="17" priority="67" operator="equal">
      <formula>""</formula>
    </cfRule>
  </conditionalFormatting>
  <conditionalFormatting sqref="E38">
    <cfRule type="expression" dxfId="16" priority="19">
      <formula>AND(E37="いずれとも異なる", ISBLANK(E38))</formula>
    </cfRule>
    <cfRule type="expression" dxfId="15" priority="22">
      <formula>OR(ISBLANK(E37), E37="申請者と同じ", E37="広告主と同じ")</formula>
    </cfRule>
  </conditionalFormatting>
  <conditionalFormatting sqref="E40">
    <cfRule type="expression" dxfId="14" priority="20">
      <formula>AND(E37="いずれとも異なる", ISBLANK(E40))</formula>
    </cfRule>
    <cfRule type="expression" dxfId="13" priority="65">
      <formula>OR(ISBLANK(E37), E37="申請者と同じ", E37="広告主と同じ")</formula>
    </cfRule>
  </conditionalFormatting>
  <dataValidations count="12">
    <dataValidation type="list" allowBlank="1" showInputMessage="1" showErrorMessage="1" sqref="E9" xr:uid="{C765843D-F804-4F7F-B578-DD48D4D80A62}">
      <formula1>"入力済み"</formula1>
    </dataValidation>
    <dataValidation type="list" allowBlank="1" showInputMessage="1" showErrorMessage="1" sqref="E10" xr:uid="{5E4C6B65-E00D-4FD9-81D2-4CB8B78A3C6E}">
      <formula1>"掲出物件一覧表のとおり,広告板,広告塔,アーチ,屋上広告板,屋上広告塔,壁面広告,突き出し広告,アーケード広告,電柱広告,街灯柱広告,はり紙（簡易な広告物等）,はり札（簡易な広告物等）,広告旗（簡易な広告物等）,立看板（簡易な広告物等）,広告幕（簡易な広告物等）,アドバルーン（簡易な広告物等）"</formula1>
    </dataValidation>
    <dataValidation type="custom" allowBlank="1" showInputMessage="1" showErrorMessage="1" sqref="E16" xr:uid="{4D2FF69E-C3BD-4F6A-B8B3-541F612A089A}">
      <formula1>E11=1</formula1>
    </dataValidation>
    <dataValidation type="custom" allowBlank="1" showInputMessage="1" showErrorMessage="1" sqref="E15" xr:uid="{76EC6C87-8F36-4F27-BCB0-F6F1456B1D9B}">
      <formula1>E11=1</formula1>
    </dataValidation>
    <dataValidation type="custom" allowBlank="1" showInputMessage="1" showErrorMessage="1" sqref="E14" xr:uid="{F1BA5FA6-0AB4-4B80-B4EA-8E3E8DF1B4E2}">
      <formula1>E11=1</formula1>
    </dataValidation>
    <dataValidation type="list" allowBlank="1" showInputMessage="1" showErrorMessage="1" sqref="E12" xr:uid="{79721CCB-FD0B-4528-8251-8464740F9D36}">
      <formula1>"有,無,有・無の両方"</formula1>
    </dataValidation>
    <dataValidation type="custom" allowBlank="1" showInputMessage="1" showErrorMessage="1" sqref="D14:D16" xr:uid="{629DC6B8-DA74-4157-9B2B-E6D3954899F6}">
      <formula1>E11=1</formula1>
    </dataValidation>
    <dataValidation type="list" allowBlank="1" showInputMessage="1" showErrorMessage="1" sqref="E29 E37 E33" xr:uid="{AB337588-FB18-4C22-9B9F-22211EBA6A50}">
      <formula1>"申請者と同じ,広告主と同じ,いずれとも異なる"</formula1>
    </dataValidation>
    <dataValidation type="list" allowBlank="1" showInputMessage="1" showErrorMessage="1" sqref="E24" xr:uid="{5120EB30-9D01-4BDF-8041-39C1CD170F68}">
      <formula1>"申請者と同じ,申請者と異なる"</formula1>
    </dataValidation>
    <dataValidation type="custom" allowBlank="1" showInputMessage="1" showErrorMessage="1" sqref="E30:E32" xr:uid="{1ACA28E9-2727-4AF5-ACDD-0E5E79885C05}">
      <formula1>IF($E$29="いずれとも異なる", TRUE, FALSE)</formula1>
    </dataValidation>
    <dataValidation type="custom" allowBlank="1" showInputMessage="1" showErrorMessage="1" sqref="E34:E36" xr:uid="{18B55BEF-DCB4-4208-9C8F-133B605E1D25}">
      <formula1>IF($E$33="いずれとも異なる", TRUE, FALSE)</formula1>
    </dataValidation>
    <dataValidation type="custom" allowBlank="1" showInputMessage="1" showErrorMessage="1" sqref="E38:E40" xr:uid="{439FD252-8866-4DB6-8E58-0B2B78FB48BE}">
      <formula1>IF($E$37="いずれとも異なる", TRUE, FALSE)</formula1>
    </dataValidation>
  </dataValidation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2008-21B3-403C-B617-D4B7F7C9AD62}">
  <sheetPr>
    <tabColor theme="4" tint="0.39997558519241921"/>
  </sheetPr>
  <dimension ref="A1:V51"/>
  <sheetViews>
    <sheetView showZeros="0" view="pageBreakPreview" zoomScale="70" zoomScaleNormal="70" zoomScaleSheetLayoutView="70" workbookViewId="0">
      <selection activeCell="M22" sqref="M22"/>
    </sheetView>
  </sheetViews>
  <sheetFormatPr defaultColWidth="8.25" defaultRowHeight="18.75"/>
  <cols>
    <col min="1" max="1" width="4.25" style="3" customWidth="1"/>
    <col min="2" max="2" width="13.25" style="3" customWidth="1"/>
    <col min="3" max="3" width="18.25" style="3" customWidth="1"/>
    <col min="4" max="4" width="6.125" style="3" customWidth="1"/>
    <col min="5" max="6" width="7.625" style="3" customWidth="1"/>
    <col min="7" max="7" width="7.5" style="3" customWidth="1"/>
    <col min="8" max="8" width="10.5" style="3" customWidth="1"/>
    <col min="9" max="10" width="7.625" style="3" customWidth="1"/>
    <col min="11" max="11" width="9.125" style="3" customWidth="1"/>
    <col min="12" max="12" width="8.625" style="3" customWidth="1"/>
    <col min="13" max="13" width="12.625" style="3" customWidth="1"/>
    <col min="14" max="14" width="22.625" style="3" customWidth="1"/>
    <col min="15" max="15" width="2.25" style="3" customWidth="1"/>
    <col min="16" max="16" width="10.625" style="3" customWidth="1"/>
    <col min="17" max="17" width="8.375" style="3" customWidth="1"/>
    <col min="18" max="18" width="12.75" style="3" customWidth="1"/>
    <col min="19" max="19" width="68.75" style="3" customWidth="1"/>
    <col min="20" max="20" width="4.125" style="3" customWidth="1"/>
    <col min="21" max="21" width="28.625" style="3" customWidth="1"/>
    <col min="22" max="22" width="48.75" style="3" customWidth="1"/>
    <col min="23" max="16384" width="8.25" style="3"/>
  </cols>
  <sheetData>
    <row r="1" spans="1:22" ht="25.5">
      <c r="A1" s="45" t="s">
        <v>77</v>
      </c>
      <c r="B1" s="1"/>
      <c r="C1" s="2"/>
      <c r="D1" s="199" t="s">
        <v>18</v>
      </c>
      <c r="E1" s="199"/>
      <c r="F1" s="200">
        <f>【入力シート】申請内容!E17</f>
        <v>0</v>
      </c>
      <c r="G1" s="200"/>
      <c r="H1" s="200"/>
      <c r="I1" s="200"/>
      <c r="J1" s="200"/>
      <c r="K1" s="200"/>
      <c r="L1" s="19"/>
      <c r="M1" s="136" t="s">
        <v>12</v>
      </c>
      <c r="N1" s="137"/>
      <c r="O1" s="14"/>
      <c r="P1" s="14"/>
    </row>
    <row r="2" spans="1:22" ht="28.5" customHeight="1">
      <c r="A2" s="1"/>
      <c r="B2" s="1"/>
      <c r="C2" s="2"/>
      <c r="D2" s="20"/>
      <c r="E2" s="20"/>
      <c r="F2" s="19"/>
      <c r="G2" s="19"/>
      <c r="H2" s="19"/>
      <c r="I2" s="19"/>
      <c r="J2" s="19"/>
      <c r="K2" s="19"/>
      <c r="L2" s="19"/>
      <c r="M2" s="136" t="s">
        <v>13</v>
      </c>
      <c r="N2" s="138"/>
      <c r="O2" s="15"/>
      <c r="P2" s="15"/>
    </row>
    <row r="3" spans="1:22" ht="18" customHeight="1" thickBot="1">
      <c r="A3" s="8" t="s">
        <v>9</v>
      </c>
      <c r="B3" s="1"/>
      <c r="C3" s="2"/>
      <c r="D3" s="7"/>
      <c r="E3" s="2"/>
      <c r="H3" s="139" t="s">
        <v>118</v>
      </c>
      <c r="K3" s="23" t="s">
        <v>21</v>
      </c>
      <c r="N3" s="4"/>
      <c r="O3" s="4"/>
      <c r="P3" s="5"/>
    </row>
    <row r="4" spans="1:22" s="4" customFormat="1" ht="34.15" customHeight="1" thickBot="1">
      <c r="A4" s="105" t="s">
        <v>0</v>
      </c>
      <c r="B4" s="140" t="s">
        <v>1</v>
      </c>
      <c r="C4" s="18" t="s">
        <v>8</v>
      </c>
      <c r="D4" s="105" t="s">
        <v>2</v>
      </c>
      <c r="E4" s="105" t="s">
        <v>3</v>
      </c>
      <c r="F4" s="105" t="s">
        <v>4</v>
      </c>
      <c r="G4" s="18" t="s">
        <v>5</v>
      </c>
      <c r="H4" s="141" t="s">
        <v>119</v>
      </c>
      <c r="I4" s="105" t="s">
        <v>6</v>
      </c>
      <c r="J4" s="106" t="s">
        <v>7</v>
      </c>
      <c r="K4" s="107" t="s">
        <v>14</v>
      </c>
      <c r="L4" s="108" t="s">
        <v>15</v>
      </c>
      <c r="M4" s="108" t="s">
        <v>17</v>
      </c>
      <c r="N4" s="109" t="s">
        <v>16</v>
      </c>
      <c r="O4" s="8"/>
      <c r="P4" s="21"/>
      <c r="Q4" s="6"/>
      <c r="R4" s="22"/>
      <c r="S4" s="6"/>
      <c r="U4" s="6"/>
      <c r="V4" s="5"/>
    </row>
    <row r="5" spans="1:22" ht="36" customHeight="1" thickTop="1">
      <c r="A5" s="142">
        <v>1</v>
      </c>
      <c r="B5" s="86"/>
      <c r="C5" s="87"/>
      <c r="D5" s="88"/>
      <c r="E5" s="88"/>
      <c r="F5" s="88"/>
      <c r="G5" s="88"/>
      <c r="H5" s="90">
        <f t="shared" ref="H5:H14" si="0">ROUNDDOWN(E5*F5,1)</f>
        <v>0</v>
      </c>
      <c r="I5" s="88"/>
      <c r="J5" s="88"/>
      <c r="K5" s="89">
        <f t="shared" ref="K5:K14" si="1">ROUNDDOWN(H5*I5*J5,1)</f>
        <v>0</v>
      </c>
      <c r="L5" s="91"/>
      <c r="M5" s="92"/>
      <c r="N5" s="93"/>
      <c r="O5" s="16"/>
      <c r="P5" s="16"/>
      <c r="Q5" s="4"/>
      <c r="R5" s="4"/>
      <c r="S5" s="8"/>
      <c r="T5" s="8"/>
    </row>
    <row r="6" spans="1:22" ht="36" customHeight="1">
      <c r="A6" s="143">
        <v>2</v>
      </c>
      <c r="B6" s="86"/>
      <c r="C6" s="87"/>
      <c r="D6" s="88"/>
      <c r="E6" s="88"/>
      <c r="F6" s="88"/>
      <c r="G6" s="88"/>
      <c r="H6" s="90">
        <f t="shared" si="0"/>
        <v>0</v>
      </c>
      <c r="I6" s="88"/>
      <c r="J6" s="88"/>
      <c r="K6" s="89">
        <f t="shared" si="1"/>
        <v>0</v>
      </c>
      <c r="L6" s="91"/>
      <c r="M6" s="92"/>
      <c r="N6" s="95"/>
      <c r="O6" s="16"/>
      <c r="P6" s="16"/>
      <c r="Q6" s="4"/>
      <c r="R6" s="4"/>
      <c r="S6" s="8"/>
      <c r="T6" s="8"/>
    </row>
    <row r="7" spans="1:22" ht="36" customHeight="1">
      <c r="A7" s="142">
        <v>3</v>
      </c>
      <c r="B7" s="86"/>
      <c r="C7" s="87"/>
      <c r="D7" s="88"/>
      <c r="E7" s="88"/>
      <c r="F7" s="88"/>
      <c r="G7" s="88"/>
      <c r="H7" s="90">
        <f t="shared" si="0"/>
        <v>0</v>
      </c>
      <c r="I7" s="88"/>
      <c r="J7" s="88"/>
      <c r="K7" s="89">
        <f t="shared" si="1"/>
        <v>0</v>
      </c>
      <c r="L7" s="91"/>
      <c r="M7" s="92"/>
      <c r="N7" s="95"/>
      <c r="O7" s="16"/>
      <c r="P7" s="16"/>
      <c r="Q7" s="4"/>
      <c r="R7" s="4"/>
      <c r="S7" s="8"/>
      <c r="T7" s="8"/>
    </row>
    <row r="8" spans="1:22" ht="36" customHeight="1">
      <c r="A8" s="143">
        <v>4</v>
      </c>
      <c r="B8" s="86"/>
      <c r="C8" s="87"/>
      <c r="D8" s="88"/>
      <c r="E8" s="88"/>
      <c r="F8" s="88"/>
      <c r="G8" s="88"/>
      <c r="H8" s="90">
        <f t="shared" si="0"/>
        <v>0</v>
      </c>
      <c r="I8" s="88"/>
      <c r="J8" s="88"/>
      <c r="K8" s="89">
        <f t="shared" si="1"/>
        <v>0</v>
      </c>
      <c r="L8" s="91"/>
      <c r="M8" s="92"/>
      <c r="N8" s="95"/>
      <c r="O8" s="16"/>
      <c r="P8" s="16"/>
      <c r="Q8" s="4"/>
      <c r="R8" s="4"/>
      <c r="S8" s="8"/>
      <c r="T8" s="8"/>
    </row>
    <row r="9" spans="1:22" ht="36" customHeight="1">
      <c r="A9" s="142">
        <v>5</v>
      </c>
      <c r="B9" s="86"/>
      <c r="C9" s="87"/>
      <c r="D9" s="88"/>
      <c r="E9" s="88"/>
      <c r="F9" s="88"/>
      <c r="G9" s="88"/>
      <c r="H9" s="90">
        <f t="shared" si="0"/>
        <v>0</v>
      </c>
      <c r="I9" s="88"/>
      <c r="J9" s="88"/>
      <c r="K9" s="89">
        <f t="shared" si="1"/>
        <v>0</v>
      </c>
      <c r="L9" s="91"/>
      <c r="M9" s="92"/>
      <c r="N9" s="95"/>
      <c r="O9" s="16"/>
      <c r="P9" s="16"/>
      <c r="Q9" s="4"/>
      <c r="R9" s="4"/>
      <c r="S9" s="8"/>
      <c r="T9" s="8"/>
    </row>
    <row r="10" spans="1:22" ht="36" customHeight="1">
      <c r="A10" s="143">
        <v>6</v>
      </c>
      <c r="B10" s="86"/>
      <c r="C10" s="87"/>
      <c r="D10" s="88"/>
      <c r="E10" s="88"/>
      <c r="F10" s="88"/>
      <c r="G10" s="88"/>
      <c r="H10" s="90">
        <f t="shared" si="0"/>
        <v>0</v>
      </c>
      <c r="I10" s="88"/>
      <c r="J10" s="88"/>
      <c r="K10" s="89">
        <f t="shared" si="1"/>
        <v>0</v>
      </c>
      <c r="L10" s="91"/>
      <c r="M10" s="92"/>
      <c r="N10" s="95"/>
      <c r="O10" s="16"/>
      <c r="P10" s="16"/>
      <c r="Q10" s="4"/>
      <c r="R10" s="4"/>
      <c r="S10" s="8"/>
      <c r="T10" s="8"/>
    </row>
    <row r="11" spans="1:22" ht="36" customHeight="1">
      <c r="A11" s="142">
        <v>7</v>
      </c>
      <c r="B11" s="86"/>
      <c r="C11" s="87"/>
      <c r="D11" s="88"/>
      <c r="E11" s="88"/>
      <c r="F11" s="88"/>
      <c r="G11" s="88"/>
      <c r="H11" s="90">
        <f t="shared" si="0"/>
        <v>0</v>
      </c>
      <c r="I11" s="88"/>
      <c r="J11" s="88"/>
      <c r="K11" s="89">
        <f t="shared" si="1"/>
        <v>0</v>
      </c>
      <c r="L11" s="91"/>
      <c r="M11" s="92"/>
      <c r="N11" s="95"/>
      <c r="O11" s="16"/>
      <c r="P11" s="16"/>
      <c r="Q11" s="4"/>
      <c r="R11" s="4"/>
      <c r="S11" s="8"/>
      <c r="T11" s="8"/>
    </row>
    <row r="12" spans="1:22" ht="36" customHeight="1">
      <c r="A12" s="143">
        <v>8</v>
      </c>
      <c r="B12" s="86"/>
      <c r="C12" s="87"/>
      <c r="D12" s="88"/>
      <c r="E12" s="88"/>
      <c r="F12" s="88"/>
      <c r="G12" s="88"/>
      <c r="H12" s="90">
        <f t="shared" si="0"/>
        <v>0</v>
      </c>
      <c r="I12" s="88"/>
      <c r="J12" s="88"/>
      <c r="K12" s="89">
        <f t="shared" si="1"/>
        <v>0</v>
      </c>
      <c r="L12" s="91"/>
      <c r="M12" s="92"/>
      <c r="N12" s="95"/>
      <c r="O12" s="16"/>
      <c r="P12" s="16"/>
      <c r="Q12" s="4"/>
      <c r="R12" s="4"/>
      <c r="S12" s="8"/>
      <c r="T12" s="8"/>
    </row>
    <row r="13" spans="1:22" ht="36" customHeight="1">
      <c r="A13" s="142">
        <v>9</v>
      </c>
      <c r="B13" s="86"/>
      <c r="C13" s="87"/>
      <c r="D13" s="88"/>
      <c r="E13" s="88"/>
      <c r="F13" s="88"/>
      <c r="G13" s="88"/>
      <c r="H13" s="90">
        <f t="shared" si="0"/>
        <v>0</v>
      </c>
      <c r="I13" s="88"/>
      <c r="J13" s="88"/>
      <c r="K13" s="89">
        <f t="shared" si="1"/>
        <v>0</v>
      </c>
      <c r="L13" s="91"/>
      <c r="M13" s="92"/>
      <c r="N13" s="95"/>
      <c r="O13" s="16"/>
      <c r="P13" s="4"/>
      <c r="Q13" s="4"/>
      <c r="R13" s="4"/>
      <c r="S13" s="8"/>
      <c r="T13" s="8"/>
    </row>
    <row r="14" spans="1:22" ht="36" customHeight="1">
      <c r="A14" s="143">
        <v>10</v>
      </c>
      <c r="B14" s="86"/>
      <c r="C14" s="87"/>
      <c r="D14" s="88"/>
      <c r="E14" s="88"/>
      <c r="F14" s="88"/>
      <c r="G14" s="88"/>
      <c r="H14" s="90">
        <f t="shared" si="0"/>
        <v>0</v>
      </c>
      <c r="I14" s="88"/>
      <c r="J14" s="88"/>
      <c r="K14" s="89">
        <f t="shared" si="1"/>
        <v>0</v>
      </c>
      <c r="L14" s="91"/>
      <c r="M14" s="92"/>
      <c r="N14" s="94"/>
      <c r="O14" s="16"/>
      <c r="P14" s="4"/>
      <c r="Q14" s="4"/>
      <c r="R14" s="4"/>
      <c r="S14" s="8"/>
      <c r="T14" s="8"/>
    </row>
    <row r="15" spans="1:22" ht="36" customHeight="1">
      <c r="A15" s="142">
        <v>11</v>
      </c>
      <c r="B15" s="86"/>
      <c r="C15" s="87"/>
      <c r="D15" s="88"/>
      <c r="E15" s="88"/>
      <c r="F15" s="88"/>
      <c r="G15" s="88"/>
      <c r="H15" s="90">
        <f t="shared" ref="H15:H24" si="2">ROUNDDOWN(E15*F15,1)</f>
        <v>0</v>
      </c>
      <c r="I15" s="88"/>
      <c r="J15" s="88"/>
      <c r="K15" s="89">
        <f t="shared" ref="K15:K24" si="3">ROUNDDOWN(H15*I15*J15,1)</f>
        <v>0</v>
      </c>
      <c r="L15" s="91"/>
      <c r="M15" s="92"/>
      <c r="N15" s="96"/>
      <c r="O15" s="16"/>
      <c r="P15" s="16"/>
      <c r="Q15" s="4"/>
      <c r="R15" s="4"/>
      <c r="S15" s="8"/>
      <c r="T15" s="8"/>
    </row>
    <row r="16" spans="1:22" ht="36" customHeight="1">
      <c r="A16" s="143">
        <v>12</v>
      </c>
      <c r="B16" s="86"/>
      <c r="C16" s="87"/>
      <c r="D16" s="88"/>
      <c r="E16" s="88"/>
      <c r="F16" s="88"/>
      <c r="G16" s="88"/>
      <c r="H16" s="90">
        <f t="shared" si="2"/>
        <v>0</v>
      </c>
      <c r="I16" s="88"/>
      <c r="J16" s="88"/>
      <c r="K16" s="89">
        <f t="shared" si="3"/>
        <v>0</v>
      </c>
      <c r="L16" s="91"/>
      <c r="M16" s="92"/>
      <c r="N16" s="95"/>
      <c r="O16" s="16"/>
      <c r="P16" s="16"/>
      <c r="Q16" s="4"/>
      <c r="R16" s="4"/>
      <c r="S16" s="8"/>
      <c r="T16" s="8"/>
    </row>
    <row r="17" spans="1:20" ht="36" customHeight="1">
      <c r="A17" s="142">
        <v>13</v>
      </c>
      <c r="B17" s="86"/>
      <c r="C17" s="87"/>
      <c r="D17" s="88"/>
      <c r="E17" s="88"/>
      <c r="F17" s="88"/>
      <c r="G17" s="88"/>
      <c r="H17" s="90">
        <f t="shared" si="2"/>
        <v>0</v>
      </c>
      <c r="I17" s="88"/>
      <c r="J17" s="88"/>
      <c r="K17" s="89">
        <f t="shared" si="3"/>
        <v>0</v>
      </c>
      <c r="L17" s="91"/>
      <c r="M17" s="92"/>
      <c r="N17" s="95"/>
      <c r="O17" s="16"/>
      <c r="P17" s="16"/>
      <c r="Q17" s="4"/>
      <c r="R17" s="4"/>
      <c r="S17" s="8"/>
      <c r="T17" s="8"/>
    </row>
    <row r="18" spans="1:20" ht="36" customHeight="1">
      <c r="A18" s="143">
        <v>14</v>
      </c>
      <c r="B18" s="86"/>
      <c r="C18" s="87"/>
      <c r="D18" s="88"/>
      <c r="E18" s="88"/>
      <c r="F18" s="88"/>
      <c r="G18" s="88"/>
      <c r="H18" s="90">
        <f t="shared" si="2"/>
        <v>0</v>
      </c>
      <c r="I18" s="88"/>
      <c r="J18" s="88"/>
      <c r="K18" s="89">
        <f t="shared" si="3"/>
        <v>0</v>
      </c>
      <c r="L18" s="91"/>
      <c r="M18" s="92"/>
      <c r="N18" s="95"/>
      <c r="O18" s="16"/>
      <c r="P18" s="16"/>
      <c r="Q18" s="4"/>
      <c r="R18" s="4"/>
      <c r="S18" s="8"/>
      <c r="T18" s="8"/>
    </row>
    <row r="19" spans="1:20" ht="36" customHeight="1">
      <c r="A19" s="142">
        <v>15</v>
      </c>
      <c r="B19" s="86"/>
      <c r="C19" s="87"/>
      <c r="D19" s="88"/>
      <c r="E19" s="88"/>
      <c r="F19" s="88"/>
      <c r="G19" s="88"/>
      <c r="H19" s="90">
        <f>ROUNDDOWN(E19*F19,1)</f>
        <v>0</v>
      </c>
      <c r="I19" s="88"/>
      <c r="J19" s="88"/>
      <c r="K19" s="89">
        <f t="shared" si="3"/>
        <v>0</v>
      </c>
      <c r="L19" s="91"/>
      <c r="M19" s="92"/>
      <c r="N19" s="95"/>
      <c r="O19" s="16"/>
      <c r="P19" s="16"/>
      <c r="Q19" s="4"/>
      <c r="R19" s="4"/>
      <c r="S19" s="8"/>
      <c r="T19" s="8"/>
    </row>
    <row r="20" spans="1:20" ht="36" customHeight="1">
      <c r="A20" s="143">
        <v>16</v>
      </c>
      <c r="B20" s="86"/>
      <c r="C20" s="87"/>
      <c r="D20" s="88"/>
      <c r="E20" s="88"/>
      <c r="F20" s="88"/>
      <c r="G20" s="88"/>
      <c r="H20" s="90">
        <f t="shared" si="2"/>
        <v>0</v>
      </c>
      <c r="I20" s="88"/>
      <c r="J20" s="88"/>
      <c r="K20" s="89">
        <f t="shared" si="3"/>
        <v>0</v>
      </c>
      <c r="L20" s="91"/>
      <c r="M20" s="92"/>
      <c r="N20" s="95"/>
      <c r="O20" s="16"/>
      <c r="P20" s="16"/>
      <c r="Q20" s="4"/>
      <c r="R20" s="4"/>
      <c r="S20" s="8"/>
      <c r="T20" s="8"/>
    </row>
    <row r="21" spans="1:20" ht="36" customHeight="1">
      <c r="A21" s="142">
        <v>17</v>
      </c>
      <c r="B21" s="86"/>
      <c r="C21" s="87"/>
      <c r="D21" s="88"/>
      <c r="E21" s="88"/>
      <c r="F21" s="88"/>
      <c r="G21" s="88"/>
      <c r="H21" s="90">
        <f t="shared" si="2"/>
        <v>0</v>
      </c>
      <c r="I21" s="88"/>
      <c r="J21" s="88"/>
      <c r="K21" s="89">
        <f t="shared" si="3"/>
        <v>0</v>
      </c>
      <c r="L21" s="91"/>
      <c r="M21" s="92"/>
      <c r="N21" s="95"/>
      <c r="O21" s="16"/>
      <c r="P21" s="16"/>
      <c r="Q21" s="4"/>
      <c r="R21" s="4"/>
      <c r="S21" s="8"/>
      <c r="T21" s="8"/>
    </row>
    <row r="22" spans="1:20" ht="36" customHeight="1">
      <c r="A22" s="143">
        <v>18</v>
      </c>
      <c r="B22" s="86"/>
      <c r="C22" s="87"/>
      <c r="D22" s="88"/>
      <c r="E22" s="88"/>
      <c r="F22" s="88"/>
      <c r="G22" s="88"/>
      <c r="H22" s="90">
        <f t="shared" si="2"/>
        <v>0</v>
      </c>
      <c r="I22" s="88"/>
      <c r="J22" s="88"/>
      <c r="K22" s="89">
        <f t="shared" si="3"/>
        <v>0</v>
      </c>
      <c r="L22" s="91"/>
      <c r="M22" s="92"/>
      <c r="N22" s="95"/>
      <c r="O22" s="16"/>
      <c r="P22" s="16"/>
      <c r="Q22" s="4"/>
      <c r="R22" s="4"/>
      <c r="S22" s="8"/>
      <c r="T22" s="8"/>
    </row>
    <row r="23" spans="1:20" ht="36" customHeight="1">
      <c r="A23" s="142">
        <v>19</v>
      </c>
      <c r="B23" s="86"/>
      <c r="C23" s="87"/>
      <c r="D23" s="88"/>
      <c r="E23" s="88"/>
      <c r="F23" s="88"/>
      <c r="G23" s="88"/>
      <c r="H23" s="90">
        <f t="shared" si="2"/>
        <v>0</v>
      </c>
      <c r="I23" s="88"/>
      <c r="J23" s="88"/>
      <c r="K23" s="89">
        <f t="shared" si="3"/>
        <v>0</v>
      </c>
      <c r="L23" s="91"/>
      <c r="M23" s="92"/>
      <c r="N23" s="95"/>
      <c r="O23" s="16"/>
      <c r="P23" s="4"/>
      <c r="Q23" s="4"/>
      <c r="R23" s="4"/>
      <c r="S23" s="8"/>
      <c r="T23" s="8"/>
    </row>
    <row r="24" spans="1:20" ht="36" customHeight="1">
      <c r="A24" s="143">
        <v>20</v>
      </c>
      <c r="B24" s="86"/>
      <c r="C24" s="87"/>
      <c r="D24" s="88"/>
      <c r="E24" s="88"/>
      <c r="F24" s="88"/>
      <c r="G24" s="88"/>
      <c r="H24" s="90">
        <f t="shared" si="2"/>
        <v>0</v>
      </c>
      <c r="I24" s="88"/>
      <c r="J24" s="88"/>
      <c r="K24" s="89">
        <f t="shared" si="3"/>
        <v>0</v>
      </c>
      <c r="L24" s="91"/>
      <c r="M24" s="92"/>
      <c r="N24" s="95"/>
      <c r="O24" s="16"/>
      <c r="P24" s="4"/>
      <c r="Q24" s="4"/>
      <c r="R24" s="4"/>
      <c r="S24" s="8"/>
      <c r="T24" s="8"/>
    </row>
    <row r="25" spans="1:20" ht="9.6" customHeight="1">
      <c r="A25" s="8"/>
      <c r="B25" s="8"/>
      <c r="C25" s="8"/>
      <c r="D25" s="8"/>
      <c r="E25" s="8"/>
      <c r="F25" s="8"/>
      <c r="G25" s="8"/>
      <c r="H25" s="8"/>
      <c r="I25" s="8"/>
      <c r="J25" s="9"/>
      <c r="K25" s="10"/>
      <c r="L25" s="10"/>
      <c r="M25" s="10"/>
      <c r="N25" s="4"/>
      <c r="O25" s="4"/>
      <c r="P25" s="4"/>
      <c r="Q25" s="4"/>
      <c r="R25" s="4"/>
      <c r="S25" s="8"/>
      <c r="T25" s="8"/>
    </row>
    <row r="26" spans="1:20" ht="15.75" customHeight="1" thickBot="1">
      <c r="A26" s="8"/>
      <c r="B26" s="8"/>
      <c r="C26" s="8"/>
      <c r="D26" s="8"/>
      <c r="E26" s="8"/>
      <c r="F26" s="8"/>
      <c r="G26" s="8"/>
      <c r="H26" s="8"/>
      <c r="I26" s="144" t="s">
        <v>19</v>
      </c>
      <c r="J26" s="9"/>
      <c r="K26" s="10"/>
      <c r="L26" s="10"/>
      <c r="M26" s="10"/>
      <c r="N26" s="4"/>
      <c r="O26" s="4"/>
      <c r="P26" s="4"/>
      <c r="Q26" s="4"/>
      <c r="R26" s="4"/>
      <c r="S26" s="8"/>
      <c r="T26" s="8"/>
    </row>
    <row r="27" spans="1:20">
      <c r="A27" s="8"/>
      <c r="B27" s="8"/>
      <c r="C27" s="8"/>
      <c r="D27" s="8"/>
      <c r="E27" s="8"/>
      <c r="F27" s="8"/>
      <c r="I27" s="201" t="s">
        <v>11</v>
      </c>
      <c r="J27" s="202"/>
      <c r="K27" s="145">
        <f>SUM(J5:J24)</f>
        <v>0</v>
      </c>
      <c r="L27" s="11"/>
      <c r="M27" s="11"/>
      <c r="T27" s="8"/>
    </row>
    <row r="28" spans="1:20" ht="19.5" thickBot="1">
      <c r="A28" s="8"/>
      <c r="B28" s="8"/>
      <c r="C28" s="8"/>
      <c r="D28" s="8"/>
      <c r="E28" s="8"/>
      <c r="F28" s="8"/>
      <c r="I28" s="203" t="s">
        <v>114</v>
      </c>
      <c r="J28" s="204"/>
      <c r="K28" s="146">
        <f>SUM(K5:K24)</f>
        <v>0</v>
      </c>
      <c r="L28" s="12"/>
      <c r="M28" s="12"/>
    </row>
    <row r="29" spans="1:20">
      <c r="A29" s="8"/>
      <c r="B29" s="8"/>
      <c r="C29" s="8"/>
      <c r="D29" s="8"/>
      <c r="E29" s="8"/>
      <c r="F29" s="8"/>
      <c r="I29" s="203" t="s">
        <v>115</v>
      </c>
      <c r="J29" s="205"/>
      <c r="K29" s="147">
        <f>SUMIF(D5:D24,"有",K5:K24)</f>
        <v>0</v>
      </c>
      <c r="L29" s="11"/>
      <c r="M29" s="11"/>
      <c r="P29" s="4"/>
    </row>
    <row r="30" spans="1:20">
      <c r="A30" s="4"/>
      <c r="B30" s="4"/>
      <c r="C30" s="4"/>
      <c r="D30" s="4"/>
      <c r="E30" s="4"/>
      <c r="F30" s="4"/>
      <c r="I30" s="197" t="s">
        <v>116</v>
      </c>
      <c r="J30" s="198"/>
      <c r="K30" s="148">
        <f>SUMIF(D5:D24,"無",K5:K24)</f>
        <v>0</v>
      </c>
      <c r="L30" s="11"/>
      <c r="M30" s="11"/>
      <c r="P30" s="4"/>
    </row>
    <row r="31" spans="1:20" ht="18" customHeight="1" thickBot="1">
      <c r="A31" s="5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P31" s="4"/>
    </row>
    <row r="32" spans="1:20" ht="33.75" customHeight="1" thickBot="1">
      <c r="A32" s="17" t="s">
        <v>0</v>
      </c>
      <c r="B32" s="140" t="s">
        <v>1</v>
      </c>
      <c r="C32" s="18" t="s">
        <v>8</v>
      </c>
      <c r="D32" s="105" t="s">
        <v>2</v>
      </c>
      <c r="E32" s="105" t="s">
        <v>3</v>
      </c>
      <c r="F32" s="105" t="s">
        <v>4</v>
      </c>
      <c r="G32" s="18" t="s">
        <v>5</v>
      </c>
      <c r="H32" s="141" t="s">
        <v>122</v>
      </c>
      <c r="I32" s="105" t="s">
        <v>6</v>
      </c>
      <c r="J32" s="106" t="s">
        <v>7</v>
      </c>
      <c r="K32" s="107" t="s">
        <v>14</v>
      </c>
      <c r="L32" s="108" t="s">
        <v>15</v>
      </c>
      <c r="M32" s="149" t="s">
        <v>117</v>
      </c>
      <c r="N32" s="109" t="s">
        <v>16</v>
      </c>
      <c r="O32" s="4"/>
      <c r="P32" s="4"/>
    </row>
    <row r="33" spans="1:16" ht="33.75" customHeight="1" thickTop="1">
      <c r="A33" s="142">
        <v>1</v>
      </c>
      <c r="B33" s="150"/>
      <c r="C33" s="151"/>
      <c r="D33" s="152"/>
      <c r="E33" s="152"/>
      <c r="F33" s="152"/>
      <c r="G33" s="152"/>
      <c r="H33" s="153">
        <f t="shared" ref="H33:H42" si="4">ROUNDDOWN(E33*F33,1)</f>
        <v>0</v>
      </c>
      <c r="I33" s="152"/>
      <c r="J33" s="152"/>
      <c r="K33" s="154">
        <f t="shared" ref="K33:K42" si="5">ROUNDDOWN(H33*I33*J33,1)</f>
        <v>0</v>
      </c>
      <c r="L33" s="117"/>
      <c r="M33" s="155"/>
      <c r="N33" s="156"/>
      <c r="O33" s="4"/>
      <c r="P33" s="4"/>
    </row>
    <row r="34" spans="1:16" ht="33.75" customHeight="1">
      <c r="A34" s="143">
        <v>2</v>
      </c>
      <c r="B34" s="150"/>
      <c r="C34" s="151"/>
      <c r="D34" s="152"/>
      <c r="E34" s="157"/>
      <c r="F34" s="157"/>
      <c r="G34" s="152"/>
      <c r="H34" s="153">
        <f t="shared" si="4"/>
        <v>0</v>
      </c>
      <c r="I34" s="157"/>
      <c r="J34" s="157"/>
      <c r="K34" s="154">
        <f t="shared" si="5"/>
        <v>0</v>
      </c>
      <c r="L34" s="117"/>
      <c r="M34" s="158"/>
      <c r="N34" s="159"/>
      <c r="O34" s="4"/>
      <c r="P34" s="4"/>
    </row>
    <row r="35" spans="1:16" ht="33.75" customHeight="1">
      <c r="A35" s="142">
        <v>3</v>
      </c>
      <c r="B35" s="150"/>
      <c r="C35" s="151"/>
      <c r="D35" s="152"/>
      <c r="E35" s="157"/>
      <c r="F35" s="157"/>
      <c r="G35" s="152"/>
      <c r="H35" s="153">
        <f t="shared" si="4"/>
        <v>0</v>
      </c>
      <c r="I35" s="157"/>
      <c r="J35" s="157"/>
      <c r="K35" s="154">
        <f t="shared" si="5"/>
        <v>0</v>
      </c>
      <c r="L35" s="117"/>
      <c r="M35" s="158"/>
      <c r="N35" s="159"/>
      <c r="O35" s="4"/>
      <c r="P35" s="4"/>
    </row>
    <row r="36" spans="1:16" ht="33.75" customHeight="1">
      <c r="A36" s="143">
        <v>4</v>
      </c>
      <c r="B36" s="150"/>
      <c r="C36" s="151"/>
      <c r="D36" s="152"/>
      <c r="E36" s="157"/>
      <c r="F36" s="157"/>
      <c r="G36" s="152"/>
      <c r="H36" s="153">
        <f t="shared" si="4"/>
        <v>0</v>
      </c>
      <c r="I36" s="157"/>
      <c r="J36" s="157"/>
      <c r="K36" s="154">
        <f t="shared" si="5"/>
        <v>0</v>
      </c>
      <c r="L36" s="117"/>
      <c r="M36" s="158"/>
      <c r="N36" s="159"/>
      <c r="O36" s="4"/>
      <c r="P36" s="4"/>
    </row>
    <row r="37" spans="1:16" ht="33.75" customHeight="1">
      <c r="A37" s="142">
        <v>5</v>
      </c>
      <c r="B37" s="150"/>
      <c r="C37" s="151"/>
      <c r="D37" s="152"/>
      <c r="E37" s="157"/>
      <c r="F37" s="157"/>
      <c r="G37" s="152"/>
      <c r="H37" s="153">
        <f t="shared" si="4"/>
        <v>0</v>
      </c>
      <c r="I37" s="157"/>
      <c r="J37" s="157"/>
      <c r="K37" s="154">
        <f t="shared" si="5"/>
        <v>0</v>
      </c>
      <c r="L37" s="117"/>
      <c r="M37" s="158"/>
      <c r="N37" s="158"/>
      <c r="O37" s="4"/>
      <c r="P37" s="4"/>
    </row>
    <row r="38" spans="1:16" ht="33.75" customHeight="1">
      <c r="A38" s="143">
        <v>6</v>
      </c>
      <c r="B38" s="150"/>
      <c r="C38" s="151"/>
      <c r="D38" s="152"/>
      <c r="E38" s="152"/>
      <c r="F38" s="152"/>
      <c r="G38" s="152"/>
      <c r="H38" s="153">
        <f t="shared" si="4"/>
        <v>0</v>
      </c>
      <c r="I38" s="152"/>
      <c r="J38" s="152"/>
      <c r="K38" s="154">
        <f t="shared" si="5"/>
        <v>0</v>
      </c>
      <c r="L38" s="117"/>
      <c r="M38" s="160"/>
      <c r="N38" s="161"/>
      <c r="O38" s="4"/>
      <c r="P38" s="4"/>
    </row>
    <row r="39" spans="1:16" ht="33.75" customHeight="1">
      <c r="A39" s="142">
        <v>7</v>
      </c>
      <c r="B39" s="150"/>
      <c r="C39" s="151"/>
      <c r="D39" s="152"/>
      <c r="E39" s="157"/>
      <c r="F39" s="157"/>
      <c r="G39" s="152"/>
      <c r="H39" s="153">
        <f t="shared" si="4"/>
        <v>0</v>
      </c>
      <c r="I39" s="157"/>
      <c r="J39" s="157"/>
      <c r="K39" s="154">
        <f t="shared" si="5"/>
        <v>0</v>
      </c>
      <c r="L39" s="117"/>
      <c r="M39" s="158"/>
      <c r="N39" s="159"/>
      <c r="O39" s="4"/>
      <c r="P39" s="4"/>
    </row>
    <row r="40" spans="1:16" ht="33.75" customHeight="1">
      <c r="A40" s="143">
        <v>8</v>
      </c>
      <c r="B40" s="150"/>
      <c r="C40" s="151"/>
      <c r="D40" s="152"/>
      <c r="E40" s="157"/>
      <c r="F40" s="157"/>
      <c r="G40" s="152"/>
      <c r="H40" s="153">
        <f t="shared" si="4"/>
        <v>0</v>
      </c>
      <c r="I40" s="157"/>
      <c r="J40" s="157"/>
      <c r="K40" s="154">
        <f t="shared" si="5"/>
        <v>0</v>
      </c>
      <c r="L40" s="117"/>
      <c r="M40" s="158"/>
      <c r="N40" s="159"/>
      <c r="O40" s="4"/>
      <c r="P40" s="4"/>
    </row>
    <row r="41" spans="1:16" ht="33.75" customHeight="1">
      <c r="A41" s="142">
        <v>9</v>
      </c>
      <c r="B41" s="150"/>
      <c r="C41" s="151"/>
      <c r="D41" s="152"/>
      <c r="E41" s="157"/>
      <c r="F41" s="157"/>
      <c r="G41" s="152"/>
      <c r="H41" s="153">
        <f t="shared" si="4"/>
        <v>0</v>
      </c>
      <c r="I41" s="157"/>
      <c r="J41" s="157"/>
      <c r="K41" s="154">
        <f t="shared" si="5"/>
        <v>0</v>
      </c>
      <c r="L41" s="117"/>
      <c r="M41" s="158"/>
      <c r="N41" s="159"/>
      <c r="O41" s="4"/>
      <c r="P41" s="4"/>
    </row>
    <row r="42" spans="1:16" ht="33.75" customHeight="1">
      <c r="A42" s="143">
        <v>10</v>
      </c>
      <c r="B42" s="150"/>
      <c r="C42" s="151"/>
      <c r="D42" s="152"/>
      <c r="E42" s="157"/>
      <c r="F42" s="157"/>
      <c r="G42" s="152"/>
      <c r="H42" s="153">
        <f t="shared" si="4"/>
        <v>0</v>
      </c>
      <c r="I42" s="157"/>
      <c r="J42" s="157"/>
      <c r="K42" s="154">
        <f t="shared" si="5"/>
        <v>0</v>
      </c>
      <c r="L42" s="117"/>
      <c r="M42" s="158"/>
      <c r="N42" s="159"/>
      <c r="O42" s="4"/>
      <c r="P42" s="4"/>
    </row>
    <row r="43" spans="1:16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6"/>
      <c r="O43" s="4"/>
      <c r="P43" s="4"/>
    </row>
    <row r="44" spans="1:16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sheetProtection algorithmName="SHA-512" hashValue="BhcBR0gf5wzaZXxukbQEsaI2rXS58r4zGVAq6r/abO7iu2+aNuV77shiF19xnqx0lVfYy7fvwuQHzFTeWs7GuQ==" saltValue="09VQ6LNWvHun2gTYDBU9DA==" spinCount="100000" sheet="1" objects="1" scenarios="1"/>
  <mergeCells count="6">
    <mergeCell ref="I30:J30"/>
    <mergeCell ref="D1:E1"/>
    <mergeCell ref="F1:K1"/>
    <mergeCell ref="I27:J27"/>
    <mergeCell ref="I28:J28"/>
    <mergeCell ref="I29:J29"/>
  </mergeCells>
  <phoneticPr fontId="5"/>
  <conditionalFormatting sqref="G33:G37">
    <cfRule type="expression" dxfId="12" priority="6">
      <formula>NOT(OR(B33="広告板",B33="広告塔",B33="アーチ",B33="屋上広告板",B33="屋上広告塔"))</formula>
    </cfRule>
  </conditionalFormatting>
  <conditionalFormatting sqref="D33:D37">
    <cfRule type="expression" dxfId="11" priority="5">
      <formula>D33="有"</formula>
    </cfRule>
  </conditionalFormatting>
  <conditionalFormatting sqref="G38:G42">
    <cfRule type="expression" dxfId="10" priority="4">
      <formula>NOT(OR(B38="広告板",B38="広告塔",B38="アーチ",B38="屋上広告板",B38="屋上広告塔"))</formula>
    </cfRule>
  </conditionalFormatting>
  <conditionalFormatting sqref="D38:D42">
    <cfRule type="expression" dxfId="9" priority="3">
      <formula>D38="有"</formula>
    </cfRule>
  </conditionalFormatting>
  <conditionalFormatting sqref="D5:D24">
    <cfRule type="expression" dxfId="8" priority="2">
      <formula>D5="有"</formula>
    </cfRule>
  </conditionalFormatting>
  <conditionalFormatting sqref="G5:G24">
    <cfRule type="expression" dxfId="7" priority="1">
      <formula>NOT(OR(B5="広告板",B5="広告塔",B5="アーチ",B5="屋上広告板",B5="屋上広告塔"))</formula>
    </cfRule>
  </conditionalFormatting>
  <dataValidations count="9">
    <dataValidation type="list" allowBlank="1" showInputMessage="1" showErrorMessage="1" sqref="L33:L42 L5:L24" xr:uid="{4453C533-B63F-4E7F-94C1-E52261492C4A}">
      <formula1>"東,西,南,北,東・西,北・南"</formula1>
    </dataValidation>
    <dataValidation type="custom" allowBlank="1" showInputMessage="1" showErrorMessage="1" sqref="G5:G24 G33:G42" xr:uid="{9BA3E8BD-352B-433E-BB02-C07CDB97C47A}">
      <formula1>OR(B5="広告板",B5="広告塔",B5="アーチ",B5="屋上広告板",B5="屋上広告塔")</formula1>
    </dataValidation>
    <dataValidation type="list" allowBlank="1" showInputMessage="1" showErrorMessage="1" sqref="M5:M24" xr:uid="{D7654BCD-F435-43A3-B0DD-648C342347CF}">
      <formula1>"自家用広告物,一般広告物,管理用広告物"</formula1>
    </dataValidation>
    <dataValidation type="list" allowBlank="1" showInputMessage="1" showErrorMessage="1" sqref="B5:B24" xr:uid="{BDBA0DB0-DFAB-4300-9582-E59F68FBE934}">
      <formula1>"広告板,広告塔,アーチ,屋上広告板,屋上広告塔,壁面広告,突き出し広告,アーケード広告,電柱広告,街灯柱広告"</formula1>
    </dataValidation>
    <dataValidation type="list" allowBlank="1" showInputMessage="1" showErrorMessage="1" sqref="M33:M42" xr:uid="{5EBF2B7E-9BC5-416D-8AEA-E3D723C8A8AA}">
      <formula1>"管理用広告物,自家用広告物,案内広告,その他"</formula1>
    </dataValidation>
    <dataValidation type="list" allowBlank="1" showInputMessage="1" showErrorMessage="1" sqref="B33:B42" xr:uid="{54007DFC-0CA7-4421-B5CF-8ABC2436E80B}">
      <formula1>"広告板,広告塔,屋上広告板,屋上広告塔,壁面広告,突き出し広告,アーケード広告,電柱広告,街灯柱広告"</formula1>
    </dataValidation>
    <dataValidation type="list" allowBlank="1" showInputMessage="1" showErrorMessage="1" sqref="D33:D42 D5:D24" xr:uid="{64068121-F0E8-450E-BA3E-098DAC22062D}">
      <formula1>"有,無"</formula1>
    </dataValidation>
    <dataValidation type="list" allowBlank="1" showInputMessage="1" showErrorMessage="1" sqref="N2" xr:uid="{BF0D52C0-4D89-4D31-9A1E-CC361AEDFB3A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N1" xr:uid="{8B43DD89-EE39-4081-9C79-5C9ECEF7A54B}">
      <formula1>"5条1項許可地域,5条2項許可区域,3条1項禁止地域等,3条1項禁止地域等（展望不能により適用除外のため5条1項許可地域）"</formula1>
    </dataValidation>
  </dataValidations>
  <pageMargins left="0.28000000000000003" right="0.27559055118110237" top="0.37" bottom="0.19" header="0.31496062992125984" footer="0.09"/>
  <pageSetup paperSize="9" scale="61" orientation="portrait" r:id="rId1"/>
  <colBreaks count="1" manualBreakCount="1">
    <brk id="14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38C5-5EAE-4FA2-9912-E22772DCA0BC}">
  <sheetPr codeName="Sheet2">
    <tabColor theme="4" tint="0.39997558519241921"/>
  </sheetPr>
  <dimension ref="B1:Q54"/>
  <sheetViews>
    <sheetView showZeros="0" view="pageBreakPreview" zoomScale="80" zoomScaleNormal="70" zoomScaleSheetLayoutView="80" workbookViewId="0">
      <selection activeCell="R12" sqref="R12"/>
    </sheetView>
  </sheetViews>
  <sheetFormatPr defaultColWidth="8.25" defaultRowHeight="18.75"/>
  <cols>
    <col min="1" max="1" width="2.75" style="3" customWidth="1"/>
    <col min="2" max="2" width="4.25" style="3" customWidth="1"/>
    <col min="3" max="3" width="14.25" style="3" customWidth="1"/>
    <col min="4" max="4" width="16.375" style="3" customWidth="1"/>
    <col min="5" max="5" width="6.125" style="3" customWidth="1"/>
    <col min="6" max="7" width="6.625" style="3" customWidth="1"/>
    <col min="8" max="8" width="6.375" style="3" customWidth="1"/>
    <col min="9" max="9" width="11" style="3" customWidth="1"/>
    <col min="10" max="10" width="6.5" style="3" customWidth="1"/>
    <col min="11" max="11" width="6.625" style="3" customWidth="1"/>
    <col min="12" max="12" width="9.125" style="3" customWidth="1"/>
    <col min="13" max="13" width="8.625" style="3" customWidth="1"/>
    <col min="14" max="14" width="23.125" style="3" customWidth="1"/>
    <col min="15" max="15" width="3" style="3" customWidth="1"/>
    <col min="16" max="18" width="15.25" style="3" customWidth="1"/>
    <col min="19" max="16384" width="8.25" style="3"/>
  </cols>
  <sheetData>
    <row r="1" spans="2:17" ht="28.5" customHeight="1">
      <c r="B1" s="45" t="s">
        <v>111</v>
      </c>
      <c r="C1" s="1"/>
      <c r="D1" s="2"/>
      <c r="E1" s="206" t="s">
        <v>18</v>
      </c>
      <c r="F1" s="206"/>
      <c r="G1" s="207">
        <f>【入力シート】申請内容!E17</f>
        <v>0</v>
      </c>
      <c r="H1" s="207"/>
      <c r="I1" s="207"/>
      <c r="J1" s="207"/>
      <c r="K1" s="207"/>
      <c r="L1" s="207"/>
      <c r="M1" s="3" t="s">
        <v>12</v>
      </c>
      <c r="N1" s="101"/>
    </row>
    <row r="2" spans="2:17" ht="28.5" customHeight="1">
      <c r="B2" s="102" t="s">
        <v>112</v>
      </c>
      <c r="C2" s="1"/>
      <c r="D2" s="2"/>
      <c r="E2" s="7"/>
      <c r="F2" s="2"/>
      <c r="M2" s="3" t="s">
        <v>13</v>
      </c>
      <c r="N2" s="103"/>
    </row>
    <row r="3" spans="2:17" ht="18" customHeight="1" thickBot="1">
      <c r="B3" s="20" t="s">
        <v>9</v>
      </c>
      <c r="C3" s="20"/>
      <c r="D3" s="20"/>
      <c r="E3" s="20"/>
      <c r="F3" s="20"/>
      <c r="G3" s="19"/>
      <c r="H3" s="19"/>
      <c r="I3" s="19"/>
      <c r="J3" s="19"/>
      <c r="K3" s="19"/>
      <c r="L3" s="19"/>
      <c r="M3" s="104"/>
      <c r="N3" s="19"/>
    </row>
    <row r="4" spans="2:17" s="4" customFormat="1" ht="32.25" customHeight="1" thickBot="1">
      <c r="B4" s="105" t="s">
        <v>0</v>
      </c>
      <c r="C4" s="105" t="s">
        <v>1</v>
      </c>
      <c r="D4" s="18" t="s">
        <v>8</v>
      </c>
      <c r="E4" s="105" t="s">
        <v>2</v>
      </c>
      <c r="F4" s="105" t="s">
        <v>3</v>
      </c>
      <c r="G4" s="105" t="s">
        <v>4</v>
      </c>
      <c r="H4" s="18" t="s">
        <v>5</v>
      </c>
      <c r="I4" s="141" t="s">
        <v>120</v>
      </c>
      <c r="J4" s="105" t="s">
        <v>6</v>
      </c>
      <c r="K4" s="106" t="s">
        <v>7</v>
      </c>
      <c r="L4" s="107" t="s">
        <v>113</v>
      </c>
      <c r="M4" s="108" t="s">
        <v>15</v>
      </c>
      <c r="N4" s="109" t="s">
        <v>16</v>
      </c>
      <c r="P4" s="3"/>
      <c r="Q4" s="5"/>
    </row>
    <row r="5" spans="2:17" ht="21" customHeight="1" thickTop="1">
      <c r="B5" s="110">
        <v>1</v>
      </c>
      <c r="C5" s="111"/>
      <c r="D5" s="112"/>
      <c r="E5" s="88"/>
      <c r="F5" s="88"/>
      <c r="G5" s="88"/>
      <c r="H5" s="113"/>
      <c r="I5" s="116">
        <f t="shared" ref="I5:I24" si="0">ROUNDDOWN(F5*G5,1)</f>
        <v>0</v>
      </c>
      <c r="J5" s="113"/>
      <c r="K5" s="114"/>
      <c r="L5" s="115">
        <f t="shared" ref="L5:L24" si="1">ROUNDDOWN(I5*J5*K5,1)</f>
        <v>0</v>
      </c>
      <c r="M5" s="117"/>
      <c r="N5" s="118"/>
      <c r="O5" s="4"/>
      <c r="Q5" s="6"/>
    </row>
    <row r="6" spans="2:17" ht="21" customHeight="1">
      <c r="B6" s="119">
        <v>2</v>
      </c>
      <c r="C6" s="111"/>
      <c r="D6" s="112"/>
      <c r="E6" s="88"/>
      <c r="F6" s="88"/>
      <c r="G6" s="88"/>
      <c r="H6" s="113"/>
      <c r="I6" s="116">
        <f t="shared" si="0"/>
        <v>0</v>
      </c>
      <c r="J6" s="120"/>
      <c r="K6" s="121"/>
      <c r="L6" s="115">
        <f t="shared" si="1"/>
        <v>0</v>
      </c>
      <c r="M6" s="117"/>
      <c r="N6" s="122"/>
      <c r="O6" s="4"/>
      <c r="Q6" s="6"/>
    </row>
    <row r="7" spans="2:17" ht="21" customHeight="1">
      <c r="B7" s="110">
        <v>3</v>
      </c>
      <c r="C7" s="111"/>
      <c r="D7" s="112"/>
      <c r="E7" s="88"/>
      <c r="F7" s="88"/>
      <c r="G7" s="88"/>
      <c r="H7" s="113"/>
      <c r="I7" s="116">
        <f t="shared" si="0"/>
        <v>0</v>
      </c>
      <c r="J7" s="113"/>
      <c r="K7" s="114"/>
      <c r="L7" s="115">
        <f t="shared" si="1"/>
        <v>0</v>
      </c>
      <c r="M7" s="117"/>
      <c r="N7" s="122"/>
      <c r="O7" s="4"/>
    </row>
    <row r="8" spans="2:17" ht="21" customHeight="1">
      <c r="B8" s="119">
        <v>4</v>
      </c>
      <c r="C8" s="111"/>
      <c r="D8" s="112"/>
      <c r="E8" s="88"/>
      <c r="F8" s="88"/>
      <c r="G8" s="88"/>
      <c r="H8" s="113"/>
      <c r="I8" s="116">
        <f t="shared" si="0"/>
        <v>0</v>
      </c>
      <c r="J8" s="113"/>
      <c r="K8" s="114"/>
      <c r="L8" s="115">
        <f t="shared" si="1"/>
        <v>0</v>
      </c>
      <c r="M8" s="117"/>
      <c r="N8" s="122"/>
      <c r="O8" s="4"/>
    </row>
    <row r="9" spans="2:17" ht="21" customHeight="1">
      <c r="B9" s="110">
        <v>5</v>
      </c>
      <c r="C9" s="111"/>
      <c r="D9" s="112"/>
      <c r="E9" s="88"/>
      <c r="F9" s="88"/>
      <c r="G9" s="88"/>
      <c r="H9" s="113"/>
      <c r="I9" s="116">
        <f>ROUNDDOWN(F9*G9,1)</f>
        <v>0</v>
      </c>
      <c r="J9" s="113"/>
      <c r="K9" s="114"/>
      <c r="L9" s="115">
        <f t="shared" si="1"/>
        <v>0</v>
      </c>
      <c r="M9" s="117"/>
      <c r="N9" s="122"/>
      <c r="O9" s="4"/>
    </row>
    <row r="10" spans="2:17" ht="21" customHeight="1">
      <c r="B10" s="119">
        <v>6</v>
      </c>
      <c r="C10" s="111"/>
      <c r="D10" s="112"/>
      <c r="E10" s="88"/>
      <c r="F10" s="88"/>
      <c r="G10" s="88"/>
      <c r="H10" s="113"/>
      <c r="I10" s="116">
        <f t="shared" si="0"/>
        <v>0</v>
      </c>
      <c r="J10" s="113"/>
      <c r="K10" s="114"/>
      <c r="L10" s="115">
        <f t="shared" si="1"/>
        <v>0</v>
      </c>
      <c r="M10" s="117"/>
      <c r="N10" s="122"/>
      <c r="O10" s="4"/>
    </row>
    <row r="11" spans="2:17" ht="21" customHeight="1">
      <c r="B11" s="110">
        <v>7</v>
      </c>
      <c r="C11" s="111"/>
      <c r="D11" s="112"/>
      <c r="E11" s="113"/>
      <c r="F11" s="113"/>
      <c r="G11" s="113"/>
      <c r="H11" s="113"/>
      <c r="I11" s="116">
        <f t="shared" si="0"/>
        <v>0</v>
      </c>
      <c r="J11" s="113"/>
      <c r="K11" s="114"/>
      <c r="L11" s="115">
        <f t="shared" si="1"/>
        <v>0</v>
      </c>
      <c r="M11" s="117"/>
      <c r="N11" s="122"/>
      <c r="O11" s="4"/>
    </row>
    <row r="12" spans="2:17" ht="21" customHeight="1">
      <c r="B12" s="119">
        <v>8</v>
      </c>
      <c r="C12" s="111"/>
      <c r="D12" s="112"/>
      <c r="E12" s="113"/>
      <c r="F12" s="113"/>
      <c r="G12" s="113"/>
      <c r="H12" s="113"/>
      <c r="I12" s="116">
        <f t="shared" si="0"/>
        <v>0</v>
      </c>
      <c r="J12" s="113"/>
      <c r="K12" s="114"/>
      <c r="L12" s="115">
        <f t="shared" si="1"/>
        <v>0</v>
      </c>
      <c r="M12" s="117"/>
      <c r="N12" s="122"/>
      <c r="O12" s="4"/>
    </row>
    <row r="13" spans="2:17" ht="21" customHeight="1">
      <c r="B13" s="110">
        <v>9</v>
      </c>
      <c r="C13" s="111"/>
      <c r="D13" s="112"/>
      <c r="E13" s="113"/>
      <c r="F13" s="113"/>
      <c r="G13" s="113"/>
      <c r="H13" s="113"/>
      <c r="I13" s="116">
        <f t="shared" si="0"/>
        <v>0</v>
      </c>
      <c r="J13" s="113"/>
      <c r="K13" s="114"/>
      <c r="L13" s="115">
        <f t="shared" si="1"/>
        <v>0</v>
      </c>
      <c r="M13" s="117"/>
      <c r="N13" s="122"/>
      <c r="O13" s="4"/>
    </row>
    <row r="14" spans="2:17" ht="21" customHeight="1">
      <c r="B14" s="119">
        <v>10</v>
      </c>
      <c r="C14" s="111"/>
      <c r="D14" s="112"/>
      <c r="E14" s="113"/>
      <c r="F14" s="113"/>
      <c r="G14" s="113"/>
      <c r="H14" s="113"/>
      <c r="I14" s="116">
        <f t="shared" si="0"/>
        <v>0</v>
      </c>
      <c r="J14" s="113"/>
      <c r="K14" s="114"/>
      <c r="L14" s="115">
        <f t="shared" si="1"/>
        <v>0</v>
      </c>
      <c r="M14" s="117"/>
      <c r="N14" s="122"/>
      <c r="O14" s="4"/>
    </row>
    <row r="15" spans="2:17" ht="21" customHeight="1">
      <c r="B15" s="110">
        <v>11</v>
      </c>
      <c r="C15" s="111"/>
      <c r="D15" s="112"/>
      <c r="E15" s="113"/>
      <c r="F15" s="113"/>
      <c r="G15" s="113"/>
      <c r="H15" s="113"/>
      <c r="I15" s="116">
        <f t="shared" si="0"/>
        <v>0</v>
      </c>
      <c r="J15" s="113"/>
      <c r="K15" s="114"/>
      <c r="L15" s="115">
        <f t="shared" si="1"/>
        <v>0</v>
      </c>
      <c r="M15" s="117"/>
      <c r="N15" s="123"/>
      <c r="O15" s="4"/>
      <c r="Q15" s="6"/>
    </row>
    <row r="16" spans="2:17" ht="21" customHeight="1">
      <c r="B16" s="119">
        <v>12</v>
      </c>
      <c r="C16" s="111"/>
      <c r="D16" s="112"/>
      <c r="E16" s="113"/>
      <c r="F16" s="120"/>
      <c r="G16" s="120"/>
      <c r="H16" s="113"/>
      <c r="I16" s="116">
        <f t="shared" si="0"/>
        <v>0</v>
      </c>
      <c r="J16" s="120"/>
      <c r="K16" s="121"/>
      <c r="L16" s="115">
        <f t="shared" si="1"/>
        <v>0</v>
      </c>
      <c r="M16" s="117"/>
      <c r="N16" s="122"/>
      <c r="O16" s="4"/>
      <c r="Q16" s="6"/>
    </row>
    <row r="17" spans="2:16" ht="21" customHeight="1">
      <c r="B17" s="110">
        <v>13</v>
      </c>
      <c r="C17" s="111"/>
      <c r="D17" s="112"/>
      <c r="E17" s="113"/>
      <c r="F17" s="113"/>
      <c r="G17" s="113"/>
      <c r="H17" s="113"/>
      <c r="I17" s="116">
        <f t="shared" si="0"/>
        <v>0</v>
      </c>
      <c r="J17" s="113"/>
      <c r="K17" s="114"/>
      <c r="L17" s="115">
        <f t="shared" si="1"/>
        <v>0</v>
      </c>
      <c r="M17" s="117"/>
      <c r="N17" s="122"/>
      <c r="O17" s="4"/>
    </row>
    <row r="18" spans="2:16" ht="21" customHeight="1">
      <c r="B18" s="119">
        <v>14</v>
      </c>
      <c r="C18" s="111"/>
      <c r="D18" s="112"/>
      <c r="E18" s="113"/>
      <c r="F18" s="113"/>
      <c r="G18" s="113"/>
      <c r="H18" s="113"/>
      <c r="I18" s="116">
        <f t="shared" si="0"/>
        <v>0</v>
      </c>
      <c r="J18" s="113"/>
      <c r="K18" s="114"/>
      <c r="L18" s="115">
        <f t="shared" si="1"/>
        <v>0</v>
      </c>
      <c r="M18" s="117"/>
      <c r="N18" s="122"/>
      <c r="O18" s="4"/>
    </row>
    <row r="19" spans="2:16" ht="21" customHeight="1">
      <c r="B19" s="110">
        <v>15</v>
      </c>
      <c r="C19" s="111"/>
      <c r="D19" s="112"/>
      <c r="E19" s="113"/>
      <c r="F19" s="113"/>
      <c r="G19" s="113"/>
      <c r="H19" s="113"/>
      <c r="I19" s="116">
        <f t="shared" si="0"/>
        <v>0</v>
      </c>
      <c r="J19" s="113"/>
      <c r="K19" s="114"/>
      <c r="L19" s="115">
        <f t="shared" si="1"/>
        <v>0</v>
      </c>
      <c r="M19" s="117"/>
      <c r="N19" s="122"/>
      <c r="O19" s="4"/>
    </row>
    <row r="20" spans="2:16" ht="21" customHeight="1">
      <c r="B20" s="119">
        <v>16</v>
      </c>
      <c r="C20" s="111"/>
      <c r="D20" s="112"/>
      <c r="E20" s="113"/>
      <c r="F20" s="113"/>
      <c r="G20" s="113"/>
      <c r="H20" s="113"/>
      <c r="I20" s="116">
        <f t="shared" si="0"/>
        <v>0</v>
      </c>
      <c r="J20" s="113"/>
      <c r="K20" s="114"/>
      <c r="L20" s="115">
        <f t="shared" si="1"/>
        <v>0</v>
      </c>
      <c r="M20" s="117"/>
      <c r="N20" s="122"/>
      <c r="O20" s="4"/>
    </row>
    <row r="21" spans="2:16" ht="21" customHeight="1">
      <c r="B21" s="110">
        <v>17</v>
      </c>
      <c r="C21" s="111"/>
      <c r="D21" s="112"/>
      <c r="E21" s="113"/>
      <c r="F21" s="113"/>
      <c r="G21" s="113"/>
      <c r="H21" s="113"/>
      <c r="I21" s="116">
        <f t="shared" si="0"/>
        <v>0</v>
      </c>
      <c r="J21" s="113"/>
      <c r="K21" s="114"/>
      <c r="L21" s="115">
        <f t="shared" si="1"/>
        <v>0</v>
      </c>
      <c r="M21" s="117"/>
      <c r="N21" s="122"/>
      <c r="O21" s="4"/>
    </row>
    <row r="22" spans="2:16" ht="21" customHeight="1">
      <c r="B22" s="119">
        <v>18</v>
      </c>
      <c r="C22" s="111"/>
      <c r="D22" s="112"/>
      <c r="E22" s="113"/>
      <c r="F22" s="113"/>
      <c r="G22" s="113"/>
      <c r="H22" s="113"/>
      <c r="I22" s="116">
        <f t="shared" si="0"/>
        <v>0</v>
      </c>
      <c r="J22" s="113"/>
      <c r="K22" s="114"/>
      <c r="L22" s="115">
        <f t="shared" si="1"/>
        <v>0</v>
      </c>
      <c r="M22" s="117"/>
      <c r="N22" s="122"/>
      <c r="O22" s="4"/>
    </row>
    <row r="23" spans="2:16" ht="21" customHeight="1">
      <c r="B23" s="110">
        <v>19</v>
      </c>
      <c r="C23" s="111"/>
      <c r="D23" s="112"/>
      <c r="E23" s="113"/>
      <c r="F23" s="113"/>
      <c r="G23" s="113"/>
      <c r="H23" s="113"/>
      <c r="I23" s="116">
        <f t="shared" si="0"/>
        <v>0</v>
      </c>
      <c r="J23" s="113"/>
      <c r="K23" s="114"/>
      <c r="L23" s="115">
        <f t="shared" si="1"/>
        <v>0</v>
      </c>
      <c r="M23" s="117"/>
      <c r="N23" s="122"/>
      <c r="O23" s="4"/>
    </row>
    <row r="24" spans="2:16" ht="21" customHeight="1">
      <c r="B24" s="119">
        <v>20</v>
      </c>
      <c r="C24" s="111"/>
      <c r="D24" s="112"/>
      <c r="E24" s="113"/>
      <c r="F24" s="113"/>
      <c r="G24" s="113"/>
      <c r="H24" s="113"/>
      <c r="I24" s="116">
        <f t="shared" si="0"/>
        <v>0</v>
      </c>
      <c r="J24" s="113"/>
      <c r="K24" s="114"/>
      <c r="L24" s="115">
        <f t="shared" si="1"/>
        <v>0</v>
      </c>
      <c r="M24" s="117"/>
      <c r="N24" s="122"/>
      <c r="O24" s="4"/>
    </row>
    <row r="25" spans="2:16" ht="15.75" customHeight="1" thickBot="1">
      <c r="B25" s="20"/>
      <c r="C25" s="20"/>
      <c r="D25" s="20"/>
      <c r="E25" s="20"/>
      <c r="F25" s="20"/>
      <c r="G25" s="20"/>
      <c r="H25" s="20"/>
      <c r="I25" s="20"/>
      <c r="J25" s="20"/>
      <c r="K25" s="124"/>
      <c r="L25" s="125"/>
      <c r="M25" s="104"/>
      <c r="N25" s="126"/>
      <c r="O25" s="127"/>
    </row>
    <row r="26" spans="2:16" ht="15.75" customHeight="1">
      <c r="B26" s="20"/>
      <c r="C26" s="20"/>
      <c r="D26" s="20"/>
      <c r="E26" s="20"/>
      <c r="F26" s="20"/>
      <c r="G26" s="20"/>
      <c r="H26" s="19"/>
      <c r="I26" s="19"/>
      <c r="J26" s="208" t="s">
        <v>11</v>
      </c>
      <c r="K26" s="202"/>
      <c r="L26" s="128">
        <f>SUM(K5:K24)</f>
        <v>0</v>
      </c>
      <c r="M26" s="19"/>
      <c r="N26" s="126"/>
      <c r="O26" s="127"/>
    </row>
    <row r="27" spans="2:16" ht="15.75" customHeight="1" thickBot="1">
      <c r="B27" s="20"/>
      <c r="C27" s="20"/>
      <c r="D27" s="20"/>
      <c r="E27" s="20"/>
      <c r="F27" s="20"/>
      <c r="G27" s="20"/>
      <c r="H27" s="19"/>
      <c r="I27" s="19"/>
      <c r="J27" s="203" t="s">
        <v>114</v>
      </c>
      <c r="K27" s="204"/>
      <c r="L27" s="129">
        <f>SUM(L5:L24)</f>
        <v>0</v>
      </c>
      <c r="M27" s="19"/>
      <c r="N27" s="126"/>
      <c r="O27" s="127"/>
    </row>
    <row r="28" spans="2:16" ht="15.75" customHeight="1">
      <c r="B28" s="20"/>
      <c r="C28" s="20"/>
      <c r="D28" s="20"/>
      <c r="E28" s="20"/>
      <c r="F28" s="20"/>
      <c r="G28" s="20"/>
      <c r="H28" s="19"/>
      <c r="I28" s="19"/>
      <c r="J28" s="203" t="s">
        <v>115</v>
      </c>
      <c r="K28" s="205"/>
      <c r="L28" s="130">
        <f>SUMIF(E5:E24,"有",L5:L24)</f>
        <v>0</v>
      </c>
      <c r="M28" s="19"/>
      <c r="N28" s="126"/>
      <c r="O28" s="127"/>
    </row>
    <row r="29" spans="2:16" ht="15.75" customHeight="1">
      <c r="B29" s="104"/>
      <c r="C29" s="104"/>
      <c r="D29" s="104"/>
      <c r="E29" s="104"/>
      <c r="F29" s="104"/>
      <c r="G29" s="104"/>
      <c r="H29" s="19"/>
      <c r="I29" s="19"/>
      <c r="J29" s="197" t="s">
        <v>116</v>
      </c>
      <c r="K29" s="198"/>
      <c r="L29" s="131">
        <f>SUMIF(E5:E24,"無",L5:L24)</f>
        <v>0</v>
      </c>
      <c r="M29" s="19"/>
      <c r="N29" s="104"/>
      <c r="O29" s="4"/>
    </row>
    <row r="30" spans="2:16" ht="18" customHeight="1" thickBot="1">
      <c r="B30" s="132" t="s">
        <v>10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4"/>
    </row>
    <row r="31" spans="2:16" ht="32.25" customHeight="1" thickBot="1">
      <c r="B31" s="105" t="s">
        <v>0</v>
      </c>
      <c r="C31" s="105" t="s">
        <v>1</v>
      </c>
      <c r="D31" s="18" t="s">
        <v>8</v>
      </c>
      <c r="E31" s="105" t="s">
        <v>2</v>
      </c>
      <c r="F31" s="105" t="s">
        <v>3</v>
      </c>
      <c r="G31" s="105" t="s">
        <v>4</v>
      </c>
      <c r="H31" s="18" t="s">
        <v>5</v>
      </c>
      <c r="I31" s="141" t="s">
        <v>121</v>
      </c>
      <c r="J31" s="105" t="s">
        <v>6</v>
      </c>
      <c r="K31" s="106" t="s">
        <v>7</v>
      </c>
      <c r="L31" s="107" t="s">
        <v>113</v>
      </c>
      <c r="M31" s="108" t="s">
        <v>15</v>
      </c>
      <c r="N31" s="109" t="s">
        <v>117</v>
      </c>
      <c r="O31" s="4"/>
      <c r="P31" s="4"/>
    </row>
    <row r="32" spans="2:16" ht="21" customHeight="1" thickTop="1">
      <c r="B32" s="110">
        <v>1</v>
      </c>
      <c r="C32" s="111"/>
      <c r="D32" s="112"/>
      <c r="E32" s="113"/>
      <c r="F32" s="113"/>
      <c r="G32" s="113"/>
      <c r="H32" s="113"/>
      <c r="I32" s="116">
        <f t="shared" ref="I32:I41" si="2">ROUNDDOWN(F32*G32,1)</f>
        <v>0</v>
      </c>
      <c r="J32" s="113"/>
      <c r="K32" s="113"/>
      <c r="L32" s="115">
        <f t="shared" ref="L32:L41" si="3">ROUNDDOWN(I32*J32*K32,1)</f>
        <v>0</v>
      </c>
      <c r="M32" s="117"/>
      <c r="N32" s="133"/>
      <c r="O32" s="4"/>
      <c r="P32" s="4"/>
    </row>
    <row r="33" spans="2:16" ht="21" customHeight="1">
      <c r="B33" s="119">
        <v>2</v>
      </c>
      <c r="C33" s="111"/>
      <c r="D33" s="112"/>
      <c r="E33" s="113"/>
      <c r="F33" s="120"/>
      <c r="G33" s="120"/>
      <c r="H33" s="113"/>
      <c r="I33" s="116">
        <f t="shared" si="2"/>
        <v>0</v>
      </c>
      <c r="J33" s="120"/>
      <c r="K33" s="120"/>
      <c r="L33" s="115">
        <f t="shared" si="3"/>
        <v>0</v>
      </c>
      <c r="M33" s="117"/>
      <c r="N33" s="134"/>
      <c r="O33" s="4"/>
      <c r="P33" s="4"/>
    </row>
    <row r="34" spans="2:16" ht="21" customHeight="1">
      <c r="B34" s="110">
        <v>3</v>
      </c>
      <c r="C34" s="111"/>
      <c r="D34" s="112"/>
      <c r="E34" s="113"/>
      <c r="F34" s="120"/>
      <c r="G34" s="120"/>
      <c r="H34" s="113"/>
      <c r="I34" s="116">
        <f t="shared" si="2"/>
        <v>0</v>
      </c>
      <c r="J34" s="120"/>
      <c r="K34" s="120"/>
      <c r="L34" s="115">
        <f t="shared" si="3"/>
        <v>0</v>
      </c>
      <c r="M34" s="117"/>
      <c r="N34" s="134"/>
      <c r="O34" s="4"/>
      <c r="P34" s="4"/>
    </row>
    <row r="35" spans="2:16" ht="21" customHeight="1">
      <c r="B35" s="119">
        <v>4</v>
      </c>
      <c r="C35" s="111"/>
      <c r="D35" s="112"/>
      <c r="E35" s="113"/>
      <c r="F35" s="120"/>
      <c r="G35" s="120"/>
      <c r="H35" s="113"/>
      <c r="I35" s="116">
        <f t="shared" si="2"/>
        <v>0</v>
      </c>
      <c r="J35" s="120"/>
      <c r="K35" s="120"/>
      <c r="L35" s="115">
        <f t="shared" si="3"/>
        <v>0</v>
      </c>
      <c r="M35" s="117"/>
      <c r="N35" s="134"/>
      <c r="O35" s="4"/>
      <c r="P35" s="4"/>
    </row>
    <row r="36" spans="2:16" ht="21" customHeight="1">
      <c r="B36" s="110">
        <v>5</v>
      </c>
      <c r="C36" s="111"/>
      <c r="D36" s="112"/>
      <c r="E36" s="113"/>
      <c r="F36" s="120"/>
      <c r="G36" s="120"/>
      <c r="H36" s="113"/>
      <c r="I36" s="116">
        <f t="shared" si="2"/>
        <v>0</v>
      </c>
      <c r="J36" s="120"/>
      <c r="K36" s="120"/>
      <c r="L36" s="115">
        <f t="shared" si="3"/>
        <v>0</v>
      </c>
      <c r="M36" s="117"/>
      <c r="N36" s="134"/>
      <c r="O36" s="4"/>
      <c r="P36" s="4"/>
    </row>
    <row r="37" spans="2:16" ht="21" customHeight="1">
      <c r="B37" s="119">
        <v>6</v>
      </c>
      <c r="C37" s="111"/>
      <c r="D37" s="112"/>
      <c r="E37" s="113"/>
      <c r="F37" s="113"/>
      <c r="G37" s="113"/>
      <c r="H37" s="113"/>
      <c r="I37" s="116">
        <f t="shared" si="2"/>
        <v>0</v>
      </c>
      <c r="J37" s="113"/>
      <c r="K37" s="113"/>
      <c r="L37" s="115">
        <f t="shared" si="3"/>
        <v>0</v>
      </c>
      <c r="M37" s="117"/>
      <c r="N37" s="135"/>
      <c r="O37" s="4"/>
      <c r="P37" s="4"/>
    </row>
    <row r="38" spans="2:16" ht="21" customHeight="1">
      <c r="B38" s="110">
        <v>7</v>
      </c>
      <c r="C38" s="111"/>
      <c r="D38" s="112"/>
      <c r="E38" s="113"/>
      <c r="F38" s="120"/>
      <c r="G38" s="120"/>
      <c r="H38" s="113"/>
      <c r="I38" s="116">
        <f t="shared" si="2"/>
        <v>0</v>
      </c>
      <c r="J38" s="120"/>
      <c r="K38" s="120"/>
      <c r="L38" s="115">
        <f t="shared" si="3"/>
        <v>0</v>
      </c>
      <c r="M38" s="117"/>
      <c r="N38" s="134"/>
      <c r="O38" s="4"/>
      <c r="P38" s="4"/>
    </row>
    <row r="39" spans="2:16" ht="21" customHeight="1">
      <c r="B39" s="119">
        <v>8</v>
      </c>
      <c r="C39" s="111"/>
      <c r="D39" s="112"/>
      <c r="E39" s="113"/>
      <c r="F39" s="120"/>
      <c r="G39" s="120"/>
      <c r="H39" s="113"/>
      <c r="I39" s="116">
        <f t="shared" si="2"/>
        <v>0</v>
      </c>
      <c r="J39" s="120"/>
      <c r="K39" s="120"/>
      <c r="L39" s="115">
        <f t="shared" si="3"/>
        <v>0</v>
      </c>
      <c r="M39" s="117"/>
      <c r="N39" s="134"/>
      <c r="O39" s="4"/>
      <c r="P39" s="4"/>
    </row>
    <row r="40" spans="2:16" ht="21" customHeight="1">
      <c r="B40" s="110">
        <v>9</v>
      </c>
      <c r="C40" s="111"/>
      <c r="D40" s="112"/>
      <c r="E40" s="113"/>
      <c r="F40" s="120"/>
      <c r="G40" s="120"/>
      <c r="H40" s="113"/>
      <c r="I40" s="116">
        <f t="shared" si="2"/>
        <v>0</v>
      </c>
      <c r="J40" s="120"/>
      <c r="K40" s="120"/>
      <c r="L40" s="115">
        <f t="shared" si="3"/>
        <v>0</v>
      </c>
      <c r="M40" s="117"/>
      <c r="N40" s="134"/>
      <c r="O40" s="4"/>
      <c r="P40" s="4"/>
    </row>
    <row r="41" spans="2:16" ht="21" customHeight="1">
      <c r="B41" s="119">
        <v>10</v>
      </c>
      <c r="C41" s="111"/>
      <c r="D41" s="112"/>
      <c r="E41" s="113"/>
      <c r="F41" s="120"/>
      <c r="G41" s="120"/>
      <c r="H41" s="113"/>
      <c r="I41" s="116">
        <f t="shared" si="2"/>
        <v>0</v>
      </c>
      <c r="J41" s="120"/>
      <c r="K41" s="120"/>
      <c r="L41" s="115">
        <f t="shared" si="3"/>
        <v>0</v>
      </c>
      <c r="M41" s="117"/>
      <c r="N41" s="134"/>
      <c r="O41" s="4"/>
      <c r="P41" s="4"/>
    </row>
    <row r="42" spans="2:16" ht="13.5" customHeight="1"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6"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6"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6"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6"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6"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6"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</sheetData>
  <sheetProtection algorithmName="SHA-512" hashValue="kK2k3ZE/EU31oLHUW/O/uRfvHNvzULppAnXdfeFvbeIwvND0Uvd/NqrpJgg4Jb6PmlTJuhOA3/FwUpfrDEGUoA==" saltValue="pQiMwDRoixYPQICaWOvY5Q==" spinCount="100000" sheet="1" objects="1" scenarios="1"/>
  <mergeCells count="6">
    <mergeCell ref="J29:K29"/>
    <mergeCell ref="E1:F1"/>
    <mergeCell ref="G1:L1"/>
    <mergeCell ref="J26:K26"/>
    <mergeCell ref="J27:K27"/>
    <mergeCell ref="J28:K28"/>
  </mergeCells>
  <phoneticPr fontId="5"/>
  <conditionalFormatting sqref="H32:H36">
    <cfRule type="expression" dxfId="6" priority="6">
      <formula>NOT(OR(C32="広告旗（のぼり）",C32="広告幕・広告網",C32="アーチ",C32="アドバルーン"))</formula>
    </cfRule>
  </conditionalFormatting>
  <conditionalFormatting sqref="H5:H14">
    <cfRule type="expression" dxfId="5" priority="7">
      <formula>NOT(OR(C5="広告旗（のぼり）",C5="広告幕・広告網",C5="アーチ",C5="アドバルーン"))</formula>
    </cfRule>
  </conditionalFormatting>
  <conditionalFormatting sqref="E11:E14">
    <cfRule type="expression" dxfId="4" priority="5">
      <formula>E11="有"</formula>
    </cfRule>
  </conditionalFormatting>
  <conditionalFormatting sqref="H15:H24">
    <cfRule type="expression" dxfId="3" priority="4">
      <formula>NOT(OR(C15="広告旗（のぼり）",C15="広告幕・広告網",C15="アーチ",C15="アドバルーン"))</formula>
    </cfRule>
  </conditionalFormatting>
  <conditionalFormatting sqref="E15:E24">
    <cfRule type="expression" dxfId="2" priority="3">
      <formula>E15="有"</formula>
    </cfRule>
  </conditionalFormatting>
  <conditionalFormatting sqref="H37:H41">
    <cfRule type="expression" dxfId="1" priority="2">
      <formula>NOT(OR(C37="広告旗（のぼり）",C37="広告幕・広告網",C37="アーチ",C37="アドバルーン"))</formula>
    </cfRule>
  </conditionalFormatting>
  <conditionalFormatting sqref="E5:E10">
    <cfRule type="expression" dxfId="0" priority="1">
      <formula>E5="有"</formula>
    </cfRule>
  </conditionalFormatting>
  <dataValidations count="7">
    <dataValidation type="list" allowBlank="1" showInputMessage="1" showErrorMessage="1" sqref="N1" xr:uid="{E20C8AE3-0D04-4C46-AF1D-15AA9EADF01B}">
      <formula1>"5条1項許可地域,5条2項許可区域,3条1禁止地域等（展望不能により適用除外のため5条1項許可地域"</formula1>
    </dataValidation>
    <dataValidation type="list" allowBlank="1" showInputMessage="1" showErrorMessage="1" sqref="N2" xr:uid="{1FE49938-981C-4D73-A53B-4371D03D784F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E32:E41 E5:E24" xr:uid="{DB2D708C-CF1F-48EF-ACEF-B38875A85A03}">
      <formula1>"有,無"</formula1>
    </dataValidation>
    <dataValidation type="list" allowBlank="1" showInputMessage="1" showErrorMessage="1" sqref="C5:C24 C32:C41" xr:uid="{231ED780-531C-4B44-9AED-21D32E7802C3}">
      <formula1>"広告旗（のぼり）,立看板,はり紙,はり札,広告幕・広告網,アドバルーン"</formula1>
    </dataValidation>
    <dataValidation type="list" allowBlank="1" showInputMessage="1" showErrorMessage="1" sqref="N32:N41" xr:uid="{508DB221-5765-4CE4-8C66-E1C234CF7EFA}">
      <formula1>"管理用広告物,自家用広告物,案内広告,その他"</formula1>
    </dataValidation>
    <dataValidation type="custom" allowBlank="1" showInputMessage="1" showErrorMessage="1" sqref="H5:H24 H32:H41" xr:uid="{37494C39-A20E-4111-90AF-A602F8A20F67}">
      <formula1>OR(C5="広告旗（のぼり）",C5="広告幕・広告網",C5="アドバルーン")</formula1>
    </dataValidation>
    <dataValidation type="list" allowBlank="1" showInputMessage="1" showErrorMessage="1" sqref="M5:M24 M32:M41" xr:uid="{04112589-D10A-45FD-88A9-6E0175DC686D}">
      <formula1>"東,西,南,北,東・西,北・南"</formula1>
    </dataValidation>
  </dataValidations>
  <pageMargins left="0.51" right="0.28000000000000003" top="0.55118110236220474" bottom="0.55118110236220474" header="0.31496062992125984" footer="0.31496062992125984"/>
  <pageSetup paperSize="9" scale="6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F78F-189E-4E92-AFF3-F754BF24D387}">
  <sheetPr codeName="Sheet10">
    <tabColor rgb="FFFFFFD9"/>
  </sheetPr>
  <dimension ref="A1:J31"/>
  <sheetViews>
    <sheetView view="pageBreakPreview" zoomScale="80" zoomScaleNormal="100" zoomScaleSheetLayoutView="80" workbookViewId="0">
      <selection activeCell="G13" sqref="G13:H13"/>
    </sheetView>
  </sheetViews>
  <sheetFormatPr defaultColWidth="9" defaultRowHeight="18.75"/>
  <cols>
    <col min="1" max="1" width="5.25" style="3" customWidth="1"/>
    <col min="2" max="2" width="13.5" style="3" customWidth="1"/>
    <col min="3" max="3" width="10.25" style="3" customWidth="1"/>
    <col min="4" max="4" width="16.5" style="3" customWidth="1"/>
    <col min="5" max="5" width="8.25" style="3" customWidth="1"/>
    <col min="6" max="6" width="10.625" style="3" customWidth="1"/>
    <col min="7" max="7" width="8.75" style="3" customWidth="1"/>
    <col min="8" max="8" width="12.5" style="3" customWidth="1"/>
    <col min="9" max="16384" width="9" style="3"/>
  </cols>
  <sheetData>
    <row r="1" spans="1:10" ht="18.600000000000001" customHeight="1">
      <c r="A1" s="7" t="s">
        <v>66</v>
      </c>
      <c r="B1" s="52"/>
      <c r="C1" s="62"/>
      <c r="D1" s="62"/>
      <c r="E1" s="62"/>
      <c r="F1" s="63"/>
      <c r="G1" s="63"/>
      <c r="H1" s="63"/>
    </row>
    <row r="2" spans="1:10" ht="24.6" customHeight="1">
      <c r="A2" s="209" t="s">
        <v>74</v>
      </c>
      <c r="B2" s="210"/>
      <c r="C2" s="210"/>
      <c r="D2" s="210"/>
      <c r="E2" s="210"/>
      <c r="F2" s="210"/>
      <c r="G2" s="210"/>
      <c r="H2" s="211"/>
    </row>
    <row r="3" spans="1:10" ht="24.6" customHeight="1">
      <c r="A3" s="71"/>
      <c r="B3" s="62"/>
      <c r="C3" s="62"/>
      <c r="D3" s="62"/>
      <c r="E3" s="81"/>
      <c r="F3" s="63"/>
      <c r="G3" s="212" t="str">
        <f>IF(【入力シート】申請内容!E3="","　年　　月　　日",【入力シート】申請内容!E3)</f>
        <v>　年　　月　　日</v>
      </c>
      <c r="H3" s="213"/>
    </row>
    <row r="4" spans="1:10" ht="18.600000000000001" customHeight="1">
      <c r="A4" s="71"/>
      <c r="B4" s="62" t="s">
        <v>35</v>
      </c>
      <c r="C4" s="62"/>
      <c r="D4" s="62"/>
      <c r="E4" s="62"/>
      <c r="F4" s="63"/>
      <c r="G4" s="63"/>
      <c r="H4" s="76"/>
    </row>
    <row r="5" spans="1:10" ht="18.600000000000001" customHeight="1">
      <c r="A5" s="71"/>
      <c r="B5" s="63"/>
      <c r="C5" s="63"/>
      <c r="D5" s="82" t="s">
        <v>22</v>
      </c>
      <c r="E5" s="83" t="s">
        <v>36</v>
      </c>
      <c r="F5" s="84" t="str">
        <f>"〒"&amp;【入力シート】申請内容!E4</f>
        <v>〒</v>
      </c>
      <c r="G5" s="62"/>
      <c r="H5" s="72"/>
      <c r="I5" s="4"/>
      <c r="J5" s="4" t="s">
        <v>37</v>
      </c>
    </row>
    <row r="6" spans="1:10" ht="21.6" customHeight="1">
      <c r="A6" s="71"/>
      <c r="B6" s="63"/>
      <c r="C6" s="63"/>
      <c r="D6" s="82"/>
      <c r="E6" s="83"/>
      <c r="F6" s="241" t="str">
        <f>IF(【入力シート】申請内容!E5="","",【入力シート】申請内容!E5)</f>
        <v/>
      </c>
      <c r="G6" s="241"/>
      <c r="H6" s="242"/>
      <c r="I6" s="4"/>
      <c r="J6" s="4"/>
    </row>
    <row r="7" spans="1:10" ht="21.6" customHeight="1">
      <c r="A7" s="71"/>
      <c r="B7" s="63"/>
      <c r="C7" s="63"/>
      <c r="D7" s="82"/>
      <c r="E7" s="83"/>
      <c r="F7" s="241"/>
      <c r="G7" s="241"/>
      <c r="H7" s="242"/>
      <c r="I7" s="4"/>
      <c r="J7" s="4"/>
    </row>
    <row r="8" spans="1:10" ht="21.6" customHeight="1">
      <c r="A8" s="71"/>
      <c r="B8" s="63"/>
      <c r="C8" s="63"/>
      <c r="D8" s="82"/>
      <c r="E8" s="62" t="s">
        <v>38</v>
      </c>
      <c r="F8" s="84" t="str">
        <f>IF(【入力シート】申請内容!E6="","",【入力シート】申請内容!E6)</f>
        <v/>
      </c>
      <c r="G8" s="63"/>
      <c r="H8" s="72"/>
      <c r="I8" s="4"/>
      <c r="J8" s="4"/>
    </row>
    <row r="9" spans="1:10" ht="21.6" customHeight="1">
      <c r="A9" s="71"/>
      <c r="B9" s="63"/>
      <c r="C9" s="63"/>
      <c r="D9" s="82"/>
      <c r="E9" s="83"/>
      <c r="F9" s="84" t="str">
        <f>IF(【入力シート】申請内容!E7="","",【入力シート】申請内容!E7)</f>
        <v/>
      </c>
      <c r="G9" s="63"/>
      <c r="H9" s="72"/>
      <c r="I9" s="4"/>
      <c r="J9" s="4"/>
    </row>
    <row r="10" spans="1:10" ht="21.6" customHeight="1">
      <c r="A10" s="71"/>
      <c r="B10" s="63"/>
      <c r="C10" s="63"/>
      <c r="D10" s="82"/>
      <c r="E10" s="83" t="s">
        <v>39</v>
      </c>
      <c r="F10" s="84" t="str">
        <f>IF(【入力シート】申請内容!E8="","",【入力シート】申請内容!E8)</f>
        <v/>
      </c>
      <c r="G10" s="62"/>
      <c r="H10" s="72"/>
      <c r="I10" s="4"/>
      <c r="J10" s="4"/>
    </row>
    <row r="11" spans="1:10" ht="43.9" customHeight="1">
      <c r="A11" s="226" t="s">
        <v>106</v>
      </c>
      <c r="B11" s="227"/>
      <c r="C11" s="53" t="s">
        <v>40</v>
      </c>
      <c r="D11" s="54" t="str">
        <f>IF(【入力シート】申請内容!E10="","",【入力シート】申請内容!E10)</f>
        <v/>
      </c>
      <c r="E11" s="53" t="s">
        <v>41</v>
      </c>
      <c r="F11" s="53" t="str">
        <f>IF(【入力シート】申請内容!E11="","",【入力シート】申請内容!E11)</f>
        <v/>
      </c>
      <c r="G11" s="54" t="s">
        <v>42</v>
      </c>
      <c r="H11" s="53" t="str">
        <f>IF(【入力シート】申請内容!E12="","",【入力シート】申請内容!E12)</f>
        <v/>
      </c>
      <c r="I11" s="4"/>
    </row>
    <row r="12" spans="1:10" ht="22.9" customHeight="1">
      <c r="A12" s="228"/>
      <c r="B12" s="229"/>
      <c r="C12" s="232" t="s">
        <v>43</v>
      </c>
      <c r="D12" s="222" t="str">
        <f>IF(【入力シート】申請内容!E13="","",【入力シート】申請内容!E13)</f>
        <v/>
      </c>
      <c r="E12" s="222" t="s">
        <v>44</v>
      </c>
      <c r="F12" s="233" t="str">
        <f>IF(【入力シート】申請内容!E14="","掲出物件一覧表のとおり","縦　"&amp;【入力シート】申請内容!E15&amp;"m")</f>
        <v>掲出物件一覧表のとおり</v>
      </c>
      <c r="G12" s="234"/>
      <c r="H12" s="235"/>
    </row>
    <row r="13" spans="1:10" ht="22.9" customHeight="1">
      <c r="A13" s="230"/>
      <c r="B13" s="231"/>
      <c r="C13" s="232"/>
      <c r="D13" s="222"/>
      <c r="E13" s="222"/>
      <c r="F13" s="97" t="str">
        <f>IF(【入力シート】申請内容!E15="","","横　"&amp;【入力シート】申請内容!E15&amp;"m")</f>
        <v/>
      </c>
      <c r="G13" s="236" t="str">
        <f>IF(【入力シート】申請内容!E16="","","高さ　"&amp;【入力シート】申請内容!E16&amp;"m")</f>
        <v/>
      </c>
      <c r="H13" s="237"/>
    </row>
    <row r="14" spans="1:10" ht="38.25" customHeight="1">
      <c r="A14" s="222" t="s">
        <v>27</v>
      </c>
      <c r="B14" s="222"/>
      <c r="C14" s="251" t="str">
        <f>IF(【入力シート】申請内容!E17="","",【入力シート】申請内容!E17)</f>
        <v/>
      </c>
      <c r="D14" s="252"/>
      <c r="E14" s="252"/>
      <c r="F14" s="252"/>
      <c r="G14" s="252"/>
      <c r="H14" s="253"/>
    </row>
    <row r="15" spans="1:10" ht="40.15" customHeight="1">
      <c r="A15" s="232" t="s">
        <v>105</v>
      </c>
      <c r="B15" s="232"/>
      <c r="C15" s="243" t="str">
        <f>IF(【入力シート】申請内容!E18="","",【入力シート】申請内容!E18)</f>
        <v/>
      </c>
      <c r="D15" s="244"/>
      <c r="E15" s="245" t="str">
        <f>IF(【入力シート】申請内容!E19="","",【入力シート】申請内容!E19)</f>
        <v/>
      </c>
      <c r="F15" s="245"/>
      <c r="G15" s="245"/>
      <c r="H15" s="246"/>
    </row>
    <row r="16" spans="1:10" ht="39.6" customHeight="1">
      <c r="A16" s="247" t="s">
        <v>69</v>
      </c>
      <c r="B16" s="54" t="s">
        <v>65</v>
      </c>
      <c r="C16" s="238" t="str">
        <f>IF(【入力シート】申請内容!E20="","",【入力シート】申請内容!E20)</f>
        <v/>
      </c>
      <c r="D16" s="239"/>
      <c r="E16" s="240"/>
      <c r="F16" s="248" t="str">
        <f>IF(【入力シート】申請内容!E21="","",【入力シート】申請内容!E21)</f>
        <v/>
      </c>
      <c r="G16" s="249"/>
      <c r="H16" s="250"/>
    </row>
    <row r="17" spans="1:8" ht="40.9" customHeight="1">
      <c r="A17" s="247"/>
      <c r="B17" s="53" t="s">
        <v>64</v>
      </c>
      <c r="C17" s="243" t="str">
        <f>IF(【入力シート】申請内容!E22="","",【入力シート】申請内容!E22)</f>
        <v/>
      </c>
      <c r="D17" s="244"/>
      <c r="E17" s="245" t="str">
        <f>IF(【入力シート】申請内容!E23="","",【入力シート】申請内容!E23)</f>
        <v/>
      </c>
      <c r="F17" s="245"/>
      <c r="G17" s="245"/>
      <c r="H17" s="246"/>
    </row>
    <row r="18" spans="1:8" ht="39" customHeight="1">
      <c r="A18" s="222" t="s">
        <v>29</v>
      </c>
      <c r="B18" s="222"/>
      <c r="C18" s="54" t="s">
        <v>28</v>
      </c>
      <c r="D18" s="55" t="str">
        <f>IF(【入力シート】申請内容!E24="申請者と同じ","申請者と同じ",【入力シート】申請内容!E25)&amp;""</f>
        <v/>
      </c>
      <c r="E18" s="56"/>
      <c r="F18" s="56"/>
      <c r="G18" s="57"/>
      <c r="H18" s="74"/>
    </row>
    <row r="19" spans="1:8" ht="28.5" customHeight="1">
      <c r="A19" s="222"/>
      <c r="B19" s="222"/>
      <c r="C19" s="223" t="s">
        <v>30</v>
      </c>
      <c r="D19" s="58" t="str">
        <f>IF(【入力シート】申請内容!E24="申請者と同じ","","〒"&amp;【入力シート】申請内容!E26)</f>
        <v>〒</v>
      </c>
      <c r="E19" s="59"/>
      <c r="F19" s="59"/>
      <c r="G19" s="60"/>
      <c r="H19" s="75"/>
    </row>
    <row r="20" spans="1:8" ht="28.5" customHeight="1">
      <c r="A20" s="222"/>
      <c r="B20" s="222"/>
      <c r="C20" s="224"/>
      <c r="D20" s="61" t="str">
        <f>IF(【入力シート】申請内容!E24="申請者と同じ","",【入力シート】申請内容!E27)&amp;""</f>
        <v/>
      </c>
      <c r="E20" s="62"/>
      <c r="F20" s="62"/>
      <c r="G20" s="63"/>
      <c r="H20" s="76"/>
    </row>
    <row r="21" spans="1:8" ht="21" customHeight="1">
      <c r="A21" s="222"/>
      <c r="B21" s="222"/>
      <c r="C21" s="225"/>
      <c r="D21" s="64"/>
      <c r="E21" s="65"/>
      <c r="F21" s="66" t="s">
        <v>60</v>
      </c>
      <c r="G21" s="67" t="str">
        <f>IF(【入力シート】申請内容!E24="申請者と同じ","",【入力シート】申請内容!E28)&amp;""</f>
        <v/>
      </c>
      <c r="H21" s="77"/>
    </row>
    <row r="22" spans="1:8" ht="39" customHeight="1">
      <c r="A22" s="222" t="s">
        <v>45</v>
      </c>
      <c r="B22" s="222"/>
      <c r="C22" s="217"/>
      <c r="D22" s="218"/>
      <c r="E22" s="65" t="s">
        <v>46</v>
      </c>
      <c r="F22" s="219"/>
      <c r="G22" s="220"/>
      <c r="H22" s="221"/>
    </row>
    <row r="23" spans="1:8" ht="24.6" customHeight="1">
      <c r="A23" s="71"/>
      <c r="B23" s="7" t="s">
        <v>37</v>
      </c>
      <c r="C23" s="7"/>
      <c r="D23" s="7"/>
      <c r="E23" s="7"/>
      <c r="F23" s="7"/>
      <c r="G23" s="81"/>
      <c r="H23" s="68" t="s">
        <v>102</v>
      </c>
    </row>
    <row r="24" spans="1:8" ht="19.5">
      <c r="A24" s="71"/>
      <c r="B24" s="7"/>
      <c r="C24" s="7"/>
      <c r="D24" s="7"/>
      <c r="E24" s="7"/>
      <c r="F24" s="7"/>
      <c r="G24" s="7"/>
      <c r="H24" s="69" t="s">
        <v>96</v>
      </c>
    </row>
    <row r="25" spans="1:8" ht="20.25" customHeight="1">
      <c r="A25" s="71"/>
      <c r="B25" s="7" t="s">
        <v>47</v>
      </c>
      <c r="C25" s="7"/>
      <c r="D25" s="7"/>
      <c r="E25" s="7"/>
      <c r="F25" s="7"/>
      <c r="G25" s="7"/>
      <c r="H25" s="73"/>
    </row>
    <row r="26" spans="1:8" ht="20.25" customHeight="1">
      <c r="A26" s="71"/>
      <c r="B26" s="7"/>
      <c r="C26" s="7"/>
      <c r="D26" s="7"/>
      <c r="E26" s="7" t="s">
        <v>97</v>
      </c>
      <c r="F26" s="7"/>
      <c r="G26" s="7"/>
      <c r="H26" s="73"/>
    </row>
    <row r="27" spans="1:8" ht="20.25" customHeight="1">
      <c r="A27" s="71"/>
      <c r="B27" s="7"/>
      <c r="C27" s="7"/>
      <c r="D27" s="7"/>
      <c r="E27" s="7"/>
      <c r="F27" s="7"/>
      <c r="G27" s="7"/>
      <c r="H27" s="73"/>
    </row>
    <row r="28" spans="1:8" ht="20.25" customHeight="1">
      <c r="A28" s="71" t="s">
        <v>103</v>
      </c>
      <c r="B28" s="62"/>
      <c r="C28" s="214" t="str">
        <f>C15</f>
        <v/>
      </c>
      <c r="D28" s="214"/>
      <c r="E28" s="215" t="str">
        <f>E15</f>
        <v/>
      </c>
      <c r="F28" s="216"/>
      <c r="G28" s="216"/>
      <c r="H28" s="78"/>
    </row>
    <row r="29" spans="1:8" ht="20.25" customHeight="1">
      <c r="A29" s="71" t="s">
        <v>104</v>
      </c>
      <c r="B29" s="62"/>
      <c r="C29" s="7" t="s">
        <v>48</v>
      </c>
      <c r="D29" s="7"/>
      <c r="E29" s="7"/>
      <c r="F29" s="7"/>
      <c r="G29" s="7"/>
      <c r="H29" s="73"/>
    </row>
    <row r="30" spans="1:8" ht="10.15" customHeight="1">
      <c r="A30" s="85"/>
      <c r="B30" s="79"/>
      <c r="C30" s="79"/>
      <c r="D30" s="79"/>
      <c r="E30" s="79"/>
      <c r="F30" s="79"/>
      <c r="G30" s="79"/>
      <c r="H30" s="80"/>
    </row>
    <row r="31" spans="1:8" ht="20.25" customHeight="1">
      <c r="A31" s="63"/>
      <c r="B31" s="7"/>
      <c r="C31" s="7"/>
      <c r="D31" s="7"/>
      <c r="E31" s="7"/>
      <c r="F31" s="7"/>
      <c r="G31" s="7"/>
      <c r="H31" s="7"/>
    </row>
  </sheetData>
  <sheetProtection algorithmName="SHA-512" hashValue="PNYVUWcB+VEvqDBtTgS9y6I2PvMM0bYyjEjDnDSM0XUcpfWzAJiCUymrooyTH2nXxu2awcczWe156RzC4NMcDA==" saltValue="XucxFNrNCJ1IbUBertpVOg==" spinCount="100000" sheet="1" selectLockedCells="1" selectUnlockedCells="1"/>
  <mergeCells count="26">
    <mergeCell ref="F6:H7"/>
    <mergeCell ref="C17:D17"/>
    <mergeCell ref="E17:H17"/>
    <mergeCell ref="A14:B14"/>
    <mergeCell ref="A15:B15"/>
    <mergeCell ref="A16:A17"/>
    <mergeCell ref="F16:H16"/>
    <mergeCell ref="C14:H14"/>
    <mergeCell ref="C15:D15"/>
    <mergeCell ref="E15:H15"/>
    <mergeCell ref="A2:H2"/>
    <mergeCell ref="G3:H3"/>
    <mergeCell ref="C28:D28"/>
    <mergeCell ref="E28:G28"/>
    <mergeCell ref="C22:D22"/>
    <mergeCell ref="F22:H22"/>
    <mergeCell ref="A18:B21"/>
    <mergeCell ref="A22:B22"/>
    <mergeCell ref="C19:C21"/>
    <mergeCell ref="A11:B13"/>
    <mergeCell ref="C12:C13"/>
    <mergeCell ref="D12:D13"/>
    <mergeCell ref="E12:E13"/>
    <mergeCell ref="F12:H12"/>
    <mergeCell ref="G13:H13"/>
    <mergeCell ref="C16:E16"/>
  </mergeCells>
  <phoneticPr fontId="5"/>
  <pageMargins left="0.48" right="0.23622047244094491" top="0.41" bottom="0.25" header="0.24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【入力シート】申請内容</vt:lpstr>
      <vt:lpstr>【入力シート】掲出物件一覧表</vt:lpstr>
      <vt:lpstr>【入力シート】掲出物件一覧表 (簡易な広告物等の場合)</vt:lpstr>
      <vt:lpstr>許可申請書</vt:lpstr>
      <vt:lpstr>【入力シート】掲出物件一覧表!Print_Area</vt:lpstr>
      <vt:lpstr>'【入力シート】掲出物件一覧表 (簡易な広告物等の場合)'!Print_Area</vt:lpstr>
      <vt:lpstr>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洋子</dc:creator>
  <cp:lastModifiedBy>日進市</cp:lastModifiedBy>
  <cp:lastPrinted>2026-04-30T04:54:48Z</cp:lastPrinted>
  <dcterms:created xsi:type="dcterms:W3CDTF">2020-10-20T02:40:38Z</dcterms:created>
  <dcterms:modified xsi:type="dcterms:W3CDTF">2026-07-02T07:45:07Z</dcterms:modified>
</cp:coreProperties>
</file>